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作業用\◆サッカー関連\2019年度\"/>
    </mc:Choice>
  </mc:AlternateContent>
  <bookViews>
    <workbookView xWindow="0" yWindow="0" windowWidth="20490" windowHeight="9075" tabRatio="525"/>
  </bookViews>
  <sheets>
    <sheet name="U_S" sheetId="1" r:id="rId1"/>
    <sheet name="日程表" sheetId="10" r:id="rId2"/>
    <sheet name="古河他" sheetId="5" r:id="rId3"/>
  </sheets>
  <definedNames>
    <definedName name="_xlnm.Print_Area" localSheetId="0">U_S!$A$1:$AE$62</definedName>
  </definedNames>
  <calcPr calcId="152511"/>
</workbook>
</file>

<file path=xl/calcChain.xml><?xml version="1.0" encoding="utf-8"?>
<calcChain xmlns="http://schemas.openxmlformats.org/spreadsheetml/2006/main">
  <c r="T13" i="1" l="1"/>
  <c r="A10" i="10" l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Y63" i="1" l="1"/>
  <c r="Y60" i="1"/>
  <c r="Y61" i="1"/>
  <c r="Y62" i="1"/>
  <c r="Y59" i="1"/>
  <c r="Y56" i="1"/>
  <c r="Y57" i="1"/>
  <c r="Y58" i="1"/>
  <c r="Y55" i="1"/>
  <c r="Y52" i="1"/>
  <c r="Y53" i="1"/>
  <c r="Y54" i="1"/>
  <c r="Y51" i="1"/>
  <c r="Y48" i="1"/>
  <c r="Y49" i="1"/>
  <c r="Y50" i="1"/>
  <c r="Y47" i="1"/>
  <c r="X63" i="1"/>
  <c r="X60" i="1"/>
  <c r="X61" i="1"/>
  <c r="X62" i="1"/>
  <c r="X59" i="1"/>
  <c r="X56" i="1"/>
  <c r="X57" i="1"/>
  <c r="X58" i="1"/>
  <c r="X55" i="1"/>
  <c r="X52" i="1"/>
  <c r="X53" i="1"/>
  <c r="X54" i="1"/>
  <c r="X51" i="1"/>
  <c r="X48" i="1"/>
  <c r="X49" i="1"/>
  <c r="X50" i="1"/>
  <c r="X47" i="1"/>
  <c r="V64" i="1"/>
  <c r="V65" i="1"/>
  <c r="V66" i="1"/>
  <c r="V63" i="1"/>
  <c r="V60" i="1"/>
  <c r="V61" i="1"/>
  <c r="V62" i="1"/>
  <c r="V59" i="1"/>
  <c r="V56" i="1"/>
  <c r="V57" i="1"/>
  <c r="V58" i="1"/>
  <c r="V55" i="1"/>
  <c r="V52" i="1"/>
  <c r="V53" i="1"/>
  <c r="V54" i="1"/>
  <c r="V51" i="1"/>
  <c r="V48" i="1"/>
  <c r="V49" i="1"/>
  <c r="V50" i="1"/>
  <c r="V47" i="1"/>
  <c r="U64" i="1"/>
  <c r="U65" i="1"/>
  <c r="U66" i="1"/>
  <c r="U63" i="1"/>
  <c r="U60" i="1"/>
  <c r="U61" i="1"/>
  <c r="U62" i="1"/>
  <c r="U59" i="1"/>
  <c r="U56" i="1"/>
  <c r="U57" i="1"/>
  <c r="U58" i="1"/>
  <c r="U55" i="1"/>
  <c r="U52" i="1"/>
  <c r="U53" i="1"/>
  <c r="U54" i="1"/>
  <c r="U51" i="1"/>
  <c r="U48" i="1"/>
  <c r="U49" i="1"/>
  <c r="U50" i="1"/>
  <c r="U47" i="1"/>
  <c r="T64" i="1"/>
  <c r="T65" i="1"/>
  <c r="W65" i="1" s="1"/>
  <c r="T66" i="1"/>
  <c r="T63" i="1"/>
  <c r="T60" i="1"/>
  <c r="T61" i="1"/>
  <c r="T62" i="1"/>
  <c r="T59" i="1"/>
  <c r="T56" i="1"/>
  <c r="T57" i="1"/>
  <c r="T58" i="1"/>
  <c r="T55" i="1"/>
  <c r="T53" i="1"/>
  <c r="T54" i="1"/>
  <c r="T52" i="1"/>
  <c r="T51" i="1"/>
  <c r="T49" i="1"/>
  <c r="T50" i="1"/>
  <c r="T48" i="1"/>
  <c r="T47" i="1"/>
  <c r="Y66" i="1"/>
  <c r="X66" i="1"/>
  <c r="W66" i="1"/>
  <c r="Y65" i="1"/>
  <c r="X65" i="1"/>
  <c r="Y64" i="1"/>
  <c r="X64" i="1"/>
  <c r="T40" i="1"/>
  <c r="W64" i="1" l="1"/>
  <c r="Z66" i="1"/>
  <c r="AD63" i="1"/>
  <c r="Z63" i="1"/>
  <c r="W63" i="1"/>
  <c r="AC63" i="1"/>
  <c r="Z64" i="1"/>
  <c r="Z65" i="1"/>
  <c r="U20" i="1"/>
  <c r="U19" i="1"/>
  <c r="U18" i="1"/>
  <c r="U17" i="1"/>
  <c r="U16" i="1"/>
  <c r="U15" i="1"/>
  <c r="Y20" i="1"/>
  <c r="X20" i="1"/>
  <c r="V20" i="1"/>
  <c r="T20" i="1"/>
  <c r="Y19" i="1"/>
  <c r="X19" i="1"/>
  <c r="V19" i="1"/>
  <c r="T19" i="1"/>
  <c r="Y18" i="1"/>
  <c r="X18" i="1"/>
  <c r="AC18" i="1" s="1"/>
  <c r="V18" i="1"/>
  <c r="T18" i="1"/>
  <c r="T17" i="1"/>
  <c r="V17" i="1"/>
  <c r="X17" i="1"/>
  <c r="Y17" i="1"/>
  <c r="T14" i="1"/>
  <c r="U14" i="1"/>
  <c r="V14" i="1"/>
  <c r="X14" i="1"/>
  <c r="Y14" i="1"/>
  <c r="T11" i="1"/>
  <c r="U11" i="1"/>
  <c r="V11" i="1"/>
  <c r="X11" i="1"/>
  <c r="Y11" i="1"/>
  <c r="T8" i="1"/>
  <c r="U8" i="1"/>
  <c r="V8" i="1"/>
  <c r="X8" i="1"/>
  <c r="Y8" i="1"/>
  <c r="T5" i="1"/>
  <c r="U5" i="1"/>
  <c r="V5" i="1"/>
  <c r="X5" i="1"/>
  <c r="Y5" i="1"/>
  <c r="T3" i="1"/>
  <c r="U3" i="1"/>
  <c r="V3" i="1"/>
  <c r="X3" i="1"/>
  <c r="Y3" i="1"/>
  <c r="T4" i="1"/>
  <c r="U4" i="1"/>
  <c r="V4" i="1"/>
  <c r="X4" i="1"/>
  <c r="Y4" i="1"/>
  <c r="T6" i="1"/>
  <c r="U6" i="1"/>
  <c r="V6" i="1"/>
  <c r="X6" i="1"/>
  <c r="Y6" i="1"/>
  <c r="T7" i="1"/>
  <c r="U7" i="1"/>
  <c r="V7" i="1"/>
  <c r="X7" i="1"/>
  <c r="Y7" i="1"/>
  <c r="T9" i="1"/>
  <c r="U9" i="1"/>
  <c r="V9" i="1"/>
  <c r="X9" i="1"/>
  <c r="Y9" i="1"/>
  <c r="T10" i="1"/>
  <c r="U10" i="1"/>
  <c r="V10" i="1"/>
  <c r="X10" i="1"/>
  <c r="Y10" i="1"/>
  <c r="T12" i="1"/>
  <c r="U12" i="1"/>
  <c r="V12" i="1"/>
  <c r="X12" i="1"/>
  <c r="Y12" i="1"/>
  <c r="U13" i="1"/>
  <c r="V13" i="1"/>
  <c r="X13" i="1"/>
  <c r="Y13" i="1"/>
  <c r="T15" i="1"/>
  <c r="V15" i="1"/>
  <c r="X15" i="1"/>
  <c r="Y15" i="1"/>
  <c r="T16" i="1"/>
  <c r="V16" i="1"/>
  <c r="X16" i="1"/>
  <c r="Y16" i="1"/>
  <c r="T24" i="1"/>
  <c r="U24" i="1"/>
  <c r="V24" i="1"/>
  <c r="X24" i="1"/>
  <c r="Y24" i="1"/>
  <c r="T25" i="1"/>
  <c r="U25" i="1"/>
  <c r="V25" i="1"/>
  <c r="X25" i="1"/>
  <c r="Y25" i="1"/>
  <c r="T26" i="1"/>
  <c r="U26" i="1"/>
  <c r="V26" i="1"/>
  <c r="X26" i="1"/>
  <c r="Y26" i="1"/>
  <c r="T27" i="1"/>
  <c r="U27" i="1"/>
  <c r="V27" i="1"/>
  <c r="X27" i="1"/>
  <c r="Y27" i="1"/>
  <c r="T28" i="1"/>
  <c r="U28" i="1"/>
  <c r="V28" i="1"/>
  <c r="X28" i="1"/>
  <c r="Y28" i="1"/>
  <c r="T29" i="1"/>
  <c r="U29" i="1"/>
  <c r="V29" i="1"/>
  <c r="X29" i="1"/>
  <c r="Y29" i="1"/>
  <c r="T30" i="1"/>
  <c r="U30" i="1"/>
  <c r="V30" i="1"/>
  <c r="X30" i="1"/>
  <c r="Y30" i="1"/>
  <c r="T31" i="1"/>
  <c r="U31" i="1"/>
  <c r="V31" i="1"/>
  <c r="X31" i="1"/>
  <c r="Y31" i="1"/>
  <c r="T32" i="1"/>
  <c r="U32" i="1"/>
  <c r="V32" i="1"/>
  <c r="X32" i="1"/>
  <c r="Y32" i="1"/>
  <c r="T33" i="1"/>
  <c r="U33" i="1"/>
  <c r="V33" i="1"/>
  <c r="X33" i="1"/>
  <c r="Y33" i="1"/>
  <c r="T34" i="1"/>
  <c r="U34" i="1"/>
  <c r="V34" i="1"/>
  <c r="X34" i="1"/>
  <c r="Y34" i="1"/>
  <c r="T35" i="1"/>
  <c r="U35" i="1"/>
  <c r="V35" i="1"/>
  <c r="X35" i="1"/>
  <c r="Y35" i="1"/>
  <c r="T36" i="1"/>
  <c r="U36" i="1"/>
  <c r="V36" i="1"/>
  <c r="X36" i="1"/>
  <c r="Y36" i="1"/>
  <c r="T37" i="1"/>
  <c r="U37" i="1"/>
  <c r="V37" i="1"/>
  <c r="X37" i="1"/>
  <c r="Y37" i="1"/>
  <c r="T38" i="1"/>
  <c r="U38" i="1"/>
  <c r="V38" i="1"/>
  <c r="X38" i="1"/>
  <c r="Y38" i="1"/>
  <c r="T39" i="1"/>
  <c r="U39" i="1"/>
  <c r="V39" i="1"/>
  <c r="X39" i="1"/>
  <c r="Y39" i="1"/>
  <c r="U40" i="1"/>
  <c r="V40" i="1"/>
  <c r="X40" i="1"/>
  <c r="Y40" i="1"/>
  <c r="T41" i="1"/>
  <c r="U41" i="1"/>
  <c r="V41" i="1"/>
  <c r="X41" i="1"/>
  <c r="Y41" i="1"/>
  <c r="T42" i="1"/>
  <c r="U42" i="1"/>
  <c r="V42" i="1"/>
  <c r="X42" i="1"/>
  <c r="Y42" i="1"/>
  <c r="T43" i="1"/>
  <c r="U43" i="1"/>
  <c r="V43" i="1"/>
  <c r="X43" i="1"/>
  <c r="Y43" i="1"/>
  <c r="W50" i="1"/>
  <c r="Z50" i="1"/>
  <c r="Z54" i="1"/>
  <c r="Z55" i="1"/>
  <c r="Z58" i="1"/>
  <c r="AD18" i="1"/>
  <c r="Z48" i="1"/>
  <c r="AB63" i="1" l="1"/>
  <c r="Z30" i="1"/>
  <c r="W43" i="1"/>
  <c r="Z35" i="1"/>
  <c r="Z43" i="1"/>
  <c r="Z5" i="1"/>
  <c r="Z19" i="1"/>
  <c r="W20" i="1"/>
  <c r="Z20" i="1"/>
  <c r="AE63" i="1"/>
  <c r="Z14" i="1"/>
  <c r="Z11" i="1"/>
  <c r="W14" i="1"/>
  <c r="Z17" i="1"/>
  <c r="Z15" i="1"/>
  <c r="Z8" i="1"/>
  <c r="W8" i="1"/>
  <c r="AD12" i="1"/>
  <c r="Z12" i="1"/>
  <c r="AD9" i="1"/>
  <c r="W54" i="1"/>
  <c r="Z52" i="1"/>
  <c r="AC47" i="1"/>
  <c r="Z49" i="1"/>
  <c r="W48" i="1"/>
  <c r="Z47" i="1"/>
  <c r="Z60" i="1"/>
  <c r="W58" i="1"/>
  <c r="W62" i="1"/>
  <c r="Z62" i="1"/>
  <c r="Z57" i="1"/>
  <c r="AC59" i="1"/>
  <c r="Z59" i="1"/>
  <c r="Z53" i="1"/>
  <c r="W53" i="1"/>
  <c r="W52" i="1"/>
  <c r="Z27" i="1"/>
  <c r="Z31" i="1"/>
  <c r="AD28" i="1"/>
  <c r="Z28" i="1"/>
  <c r="W27" i="1"/>
  <c r="W35" i="1"/>
  <c r="Z42" i="1"/>
  <c r="Z39" i="1"/>
  <c r="W39" i="1"/>
  <c r="W31" i="1"/>
  <c r="Z41" i="1"/>
  <c r="Z37" i="1"/>
  <c r="W11" i="1"/>
  <c r="W17" i="1"/>
  <c r="AC9" i="1"/>
  <c r="Z9" i="1"/>
  <c r="W5" i="1"/>
  <c r="AC6" i="1"/>
  <c r="Z38" i="1"/>
  <c r="Z61" i="1"/>
  <c r="W30" i="1"/>
  <c r="W60" i="1"/>
  <c r="W38" i="1"/>
  <c r="W59" i="1"/>
  <c r="AD6" i="1"/>
  <c r="Z6" i="1"/>
  <c r="W37" i="1"/>
  <c r="W61" i="1"/>
  <c r="W42" i="1"/>
  <c r="W49" i="1"/>
  <c r="W57" i="1"/>
  <c r="Z34" i="1"/>
  <c r="Z26" i="1"/>
  <c r="W26" i="1"/>
  <c r="AC40" i="1"/>
  <c r="W6" i="1"/>
  <c r="AD3" i="1"/>
  <c r="Z3" i="1"/>
  <c r="Z7" i="1"/>
  <c r="W34" i="1"/>
  <c r="AD51" i="1"/>
  <c r="AD24" i="1"/>
  <c r="W10" i="1"/>
  <c r="Z25" i="1"/>
  <c r="Z16" i="1"/>
  <c r="W16" i="1"/>
  <c r="W25" i="1"/>
  <c r="Z33" i="1"/>
  <c r="AC32" i="1"/>
  <c r="Z13" i="1"/>
  <c r="AC12" i="1"/>
  <c r="W19" i="1"/>
  <c r="AC28" i="1"/>
  <c r="W28" i="1"/>
  <c r="AC24" i="1"/>
  <c r="W41" i="1"/>
  <c r="AD40" i="1"/>
  <c r="Z56" i="1"/>
  <c r="W56" i="1"/>
  <c r="Z10" i="1"/>
  <c r="W4" i="1"/>
  <c r="Z4" i="1"/>
  <c r="W29" i="1"/>
  <c r="Z29" i="1"/>
  <c r="AC36" i="1"/>
  <c r="Z36" i="1"/>
  <c r="AC15" i="1"/>
  <c r="W33" i="1"/>
  <c r="AD32" i="1"/>
  <c r="AC51" i="1"/>
  <c r="W7" i="1"/>
  <c r="W13" i="1"/>
  <c r="AD55" i="1"/>
  <c r="AC55" i="1"/>
  <c r="W3" i="1"/>
  <c r="W40" i="1"/>
  <c r="Z40" i="1"/>
  <c r="Z24" i="1"/>
  <c r="W36" i="1"/>
  <c r="AD36" i="1"/>
  <c r="AC3" i="1"/>
  <c r="W12" i="1"/>
  <c r="W32" i="1"/>
  <c r="W51" i="1"/>
  <c r="W9" i="1"/>
  <c r="Z51" i="1"/>
  <c r="AD59" i="1"/>
  <c r="AD15" i="1"/>
  <c r="W15" i="1"/>
  <c r="Z32" i="1"/>
  <c r="W24" i="1"/>
  <c r="W55" i="1"/>
  <c r="AD47" i="1"/>
  <c r="W47" i="1"/>
  <c r="AE18" i="1"/>
  <c r="W18" i="1"/>
  <c r="Z18" i="1"/>
  <c r="AE28" i="1" l="1"/>
  <c r="AE47" i="1"/>
  <c r="AB15" i="1"/>
  <c r="AE9" i="1"/>
  <c r="AE12" i="1"/>
  <c r="AE6" i="1"/>
  <c r="AB47" i="1"/>
  <c r="AE59" i="1"/>
  <c r="AB51" i="1"/>
  <c r="AB59" i="1"/>
  <c r="AB28" i="1"/>
  <c r="AE24" i="1"/>
  <c r="AB12" i="1"/>
  <c r="AB18" i="1"/>
  <c r="AE36" i="1"/>
  <c r="AB3" i="1"/>
  <c r="AB36" i="1"/>
  <c r="AB40" i="1"/>
  <c r="AE51" i="1"/>
  <c r="AB24" i="1"/>
  <c r="AB32" i="1"/>
  <c r="AE32" i="1"/>
  <c r="AE40" i="1"/>
  <c r="AB6" i="1"/>
  <c r="AE3" i="1"/>
  <c r="AB9" i="1"/>
  <c r="AE15" i="1"/>
  <c r="AB55" i="1"/>
  <c r="AE55" i="1"/>
  <c r="AA24" i="1" l="1"/>
  <c r="AA59" i="1"/>
  <c r="AA63" i="1"/>
  <c r="AA47" i="1"/>
  <c r="AA51" i="1"/>
  <c r="AA55" i="1"/>
  <c r="AA3" i="1"/>
  <c r="AA32" i="1"/>
  <c r="AA40" i="1"/>
  <c r="AA9" i="1"/>
  <c r="AA36" i="1"/>
  <c r="AA28" i="1"/>
  <c r="AA12" i="1"/>
  <c r="AA6" i="1"/>
  <c r="AA18" i="1"/>
  <c r="AA15" i="1"/>
</calcChain>
</file>

<file path=xl/sharedStrings.xml><?xml version="1.0" encoding="utf-8"?>
<sst xmlns="http://schemas.openxmlformats.org/spreadsheetml/2006/main" count="770" uniqueCount="123">
  <si>
    <t>カテゴリー　Ｕ</t>
  </si>
  <si>
    <t>チーム名</t>
  </si>
  <si>
    <t>ゴールドイレブン 30</t>
  </si>
  <si>
    <t>神谷ＦＣ 30</t>
  </si>
  <si>
    <t>勝</t>
  </si>
  <si>
    <t>分</t>
  </si>
  <si>
    <t>負</t>
  </si>
  <si>
    <t>勝点</t>
  </si>
  <si>
    <t>得点</t>
  </si>
  <si>
    <t>失点</t>
  </si>
  <si>
    <t>得失差</t>
  </si>
  <si>
    <t>順位</t>
  </si>
  <si>
    <t>総勝点</t>
  </si>
  <si>
    <t>総得点</t>
  </si>
  <si>
    <t>総失点</t>
  </si>
  <si>
    <t>総得失差</t>
  </si>
  <si>
    <t>vs</t>
  </si>
  <si>
    <t>カテゴリー　Ｍ</t>
  </si>
  <si>
    <t>ゴールドイレブン 40</t>
  </si>
  <si>
    <t>ＦＣディッパーラ  40</t>
  </si>
  <si>
    <t>向台パパーズ 40</t>
  </si>
  <si>
    <t>神谷40</t>
  </si>
  <si>
    <t>カテゴリー　Ｓ</t>
  </si>
  <si>
    <t>ゴールドイレブン 50</t>
  </si>
  <si>
    <t>メタボリックス50</t>
  </si>
  <si>
    <t>向台パパーズ 50</t>
  </si>
  <si>
    <t>部分に得点を入力すると勝敗などの記録が自動計算されます。</t>
  </si>
  <si>
    <t>：消化試合</t>
  </si>
  <si>
    <t>：没収試合（人数不足など）</t>
  </si>
  <si>
    <t>：雨天延期</t>
  </si>
  <si>
    <t>うしく５０雀</t>
  </si>
  <si>
    <t>－</t>
  </si>
  <si>
    <t>うしく４０雀</t>
  </si>
  <si>
    <t>ASｴﾗﾝﾄﾞｰﾙFC 30</t>
    <phoneticPr fontId="34"/>
  </si>
  <si>
    <t>エンジョイ５０雀　　【結果：　3勝　1敗　0分】</t>
    <phoneticPr fontId="34"/>
  </si>
  <si>
    <t>エンジョイ４０雀　【結果：　2勝　2敗　0分】</t>
    <phoneticPr fontId="34"/>
  </si>
  <si>
    <t>ディッパーラ50</t>
    <phoneticPr fontId="34"/>
  </si>
  <si>
    <t>向台パパーズ 50</t>
    <phoneticPr fontId="34"/>
  </si>
  <si>
    <t>テディボーイ 30</t>
    <phoneticPr fontId="34"/>
  </si>
  <si>
    <t>P40</t>
    <phoneticPr fontId="37"/>
  </si>
  <si>
    <t>F40</t>
    <phoneticPr fontId="37"/>
  </si>
  <si>
    <t>（審判委員会）</t>
    <rPh sb="1" eb="3">
      <t>シンパン</t>
    </rPh>
    <rPh sb="3" eb="6">
      <t>イインカイ</t>
    </rPh>
    <phoneticPr fontId="37"/>
  </si>
  <si>
    <t>K40</t>
    <phoneticPr fontId="37"/>
  </si>
  <si>
    <t>G40</t>
    <phoneticPr fontId="37"/>
  </si>
  <si>
    <t>G30</t>
    <phoneticPr fontId="37"/>
  </si>
  <si>
    <t>Ｐ50</t>
    <phoneticPr fontId="37"/>
  </si>
  <si>
    <t>Ｄ50</t>
    <phoneticPr fontId="37"/>
  </si>
  <si>
    <t>記録</t>
    <rPh sb="0" eb="2">
      <t>キロク</t>
    </rPh>
    <phoneticPr fontId="37"/>
  </si>
  <si>
    <t>線審</t>
    <rPh sb="0" eb="2">
      <t>センシン</t>
    </rPh>
    <phoneticPr fontId="37"/>
  </si>
  <si>
    <t>主審</t>
    <rPh sb="0" eb="2">
      <t>シュシン</t>
    </rPh>
    <phoneticPr fontId="37"/>
  </si>
  <si>
    <t>第3試合　19:30KickOff</t>
    <rPh sb="0" eb="1">
      <t>ダイ</t>
    </rPh>
    <rPh sb="2" eb="4">
      <t>シアイ</t>
    </rPh>
    <phoneticPr fontId="37"/>
  </si>
  <si>
    <t>主審、記録</t>
    <rPh sb="0" eb="2">
      <t>シュシン</t>
    </rPh>
    <rPh sb="3" eb="5">
      <t>キロク</t>
    </rPh>
    <phoneticPr fontId="37"/>
  </si>
  <si>
    <t>第2試合　18:30KickOff</t>
    <rPh sb="0" eb="1">
      <t>ダイ</t>
    </rPh>
    <rPh sb="2" eb="4">
      <t>シアイ</t>
    </rPh>
    <phoneticPr fontId="37"/>
  </si>
  <si>
    <t>第1試合　17:30KickOff</t>
    <rPh sb="0" eb="1">
      <t>ダイ</t>
    </rPh>
    <rPh sb="2" eb="4">
      <t>シアイ</t>
    </rPh>
    <phoneticPr fontId="37"/>
  </si>
  <si>
    <t>神谷30</t>
    <rPh sb="0" eb="2">
      <t>カミヤ</t>
    </rPh>
    <phoneticPr fontId="37"/>
  </si>
  <si>
    <t>K30</t>
    <phoneticPr fontId="37"/>
  </si>
  <si>
    <t>神谷40</t>
    <rPh sb="0" eb="2">
      <t>カミヤ</t>
    </rPh>
    <phoneticPr fontId="37"/>
  </si>
  <si>
    <t>パパーズ50</t>
    <phoneticPr fontId="37"/>
  </si>
  <si>
    <t>ＦＣＣＤ40</t>
    <phoneticPr fontId="37"/>
  </si>
  <si>
    <t>ディッパ50</t>
    <phoneticPr fontId="37"/>
  </si>
  <si>
    <t>ディッパ30</t>
    <phoneticPr fontId="37"/>
  </si>
  <si>
    <t>D30</t>
    <phoneticPr fontId="37"/>
  </si>
  <si>
    <t>パパーズ40</t>
    <phoneticPr fontId="37"/>
  </si>
  <si>
    <t>メタボ50</t>
    <phoneticPr fontId="37"/>
  </si>
  <si>
    <t>Ｍ50</t>
    <phoneticPr fontId="37"/>
  </si>
  <si>
    <t>ゴールド30</t>
    <phoneticPr fontId="37"/>
  </si>
  <si>
    <t>ゴールド40</t>
    <phoneticPr fontId="37"/>
  </si>
  <si>
    <t>FCCD50</t>
    <phoneticPr fontId="37"/>
  </si>
  <si>
    <t>Ｆ50</t>
    <phoneticPr fontId="37"/>
  </si>
  <si>
    <t>テディ30</t>
    <phoneticPr fontId="37"/>
  </si>
  <si>
    <t>T30</t>
    <phoneticPr fontId="37"/>
  </si>
  <si>
    <t>ディッパ40</t>
    <phoneticPr fontId="37"/>
  </si>
  <si>
    <t>D40</t>
    <phoneticPr fontId="37"/>
  </si>
  <si>
    <t>ゴールド50</t>
    <phoneticPr fontId="37"/>
  </si>
  <si>
    <t>Ｇ50</t>
    <phoneticPr fontId="37"/>
  </si>
  <si>
    <t>ＦＣディッパーラ 30</t>
    <phoneticPr fontId="34"/>
  </si>
  <si>
    <t>ＦＣディッパーラ 30</t>
    <phoneticPr fontId="34"/>
  </si>
  <si>
    <t>ＦＣＣＤ 50</t>
    <phoneticPr fontId="34"/>
  </si>
  <si>
    <t>ＦＣＣＤ 40</t>
    <phoneticPr fontId="34"/>
  </si>
  <si>
    <t>ＦＣＣＤ 40</t>
    <phoneticPr fontId="34"/>
  </si>
  <si>
    <t>ＦＣＣＤ 50</t>
    <phoneticPr fontId="34"/>
  </si>
  <si>
    <t>2st</t>
  </si>
  <si>
    <t>Ｆ50</t>
  </si>
  <si>
    <t>Ｍ50</t>
  </si>
  <si>
    <t>G40</t>
  </si>
  <si>
    <t>P40</t>
  </si>
  <si>
    <t>T30</t>
  </si>
  <si>
    <t>G30</t>
  </si>
  <si>
    <t>Ｔ30</t>
  </si>
  <si>
    <t>Ｇ30</t>
  </si>
  <si>
    <t>Ｇ50</t>
  </si>
  <si>
    <t>F40</t>
  </si>
  <si>
    <t>D30</t>
  </si>
  <si>
    <t>Ｄ30</t>
  </si>
  <si>
    <t>K40</t>
  </si>
  <si>
    <t>Ｐ50</t>
  </si>
  <si>
    <t>D40</t>
  </si>
  <si>
    <t>Ｄ50</t>
  </si>
  <si>
    <t>1st</t>
  </si>
  <si>
    <t>古河マスターズ50</t>
  </si>
  <si>
    <t xml:space="preserve">古河マスターズ40 </t>
  </si>
  <si>
    <t>予備日</t>
  </si>
  <si>
    <t>K30</t>
  </si>
  <si>
    <t>Ｋ30</t>
  </si>
  <si>
    <t>All～60</t>
  </si>
  <si>
    <t>3st</t>
  </si>
  <si>
    <t>F50、G50</t>
  </si>
  <si>
    <t>M50、G50</t>
  </si>
  <si>
    <t>4st</t>
  </si>
  <si>
    <t>↓ﾗｲﾝ引き</t>
    <rPh sb="4" eb="5">
      <t>ヒ</t>
    </rPh>
    <phoneticPr fontId="37"/>
  </si>
  <si>
    <t>第29回古河市マスターズサッカー大会</t>
    <phoneticPr fontId="34"/>
  </si>
  <si>
    <t>2019年5月18日（土）　１日目</t>
    <phoneticPr fontId="34"/>
  </si>
  <si>
    <t>2019年5月19日（日）　２日目</t>
    <phoneticPr fontId="34"/>
  </si>
  <si>
    <t>三蹴会</t>
    <rPh sb="0" eb="1">
      <t>サン</t>
    </rPh>
    <rPh sb="1" eb="2">
      <t>シュウ</t>
    </rPh>
    <rPh sb="2" eb="3">
      <t>カイ</t>
    </rPh>
    <phoneticPr fontId="34"/>
  </si>
  <si>
    <t>KERASSE羽生</t>
    <rPh sb="7" eb="9">
      <t>ハニュウ</t>
    </rPh>
    <phoneticPr fontId="34"/>
  </si>
  <si>
    <t>NAQ・FC</t>
    <phoneticPr fontId="34"/>
  </si>
  <si>
    <t>マルセロナ</t>
    <phoneticPr fontId="34"/>
  </si>
  <si>
    <t>2019年5月２５日（土）　１日目</t>
    <phoneticPr fontId="34"/>
  </si>
  <si>
    <t>2019年5月２６日（日）　２日目</t>
    <phoneticPr fontId="34"/>
  </si>
  <si>
    <t>FC　GRANDPA</t>
    <phoneticPr fontId="34"/>
  </si>
  <si>
    <t>戸塚フットボールクラブ</t>
    <rPh sb="0" eb="2">
      <t>トツカ</t>
    </rPh>
    <phoneticPr fontId="34"/>
  </si>
  <si>
    <t>1st</t>
    <phoneticPr fontId="37"/>
  </si>
  <si>
    <t>ダンディーズ</t>
    <phoneticPr fontId="3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</si>
</sst>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General&quot;位&quot;"/>
    <numFmt numFmtId="177" formatCode="ggge&quot;年&quot;m&quot;月&quot;d&quot;日&quot;"/>
  </numFmts>
  <fonts count="4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MS P????"/>
      <family val="3"/>
      <charset val="128"/>
    </font>
    <font>
      <b/>
      <sz val="22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i/>
      <sz val="18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i/>
      <u/>
      <sz val="14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.5"/>
      <color rgb="FFFF0000"/>
      <name val="ＭＳ 明朝"/>
      <family val="1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26"/>
      </patternFill>
    </fill>
    <fill>
      <patternFill patternType="solid">
        <fgColor rgb="FFFF99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CCCC"/>
        <bgColor indexed="64"/>
      </patternFill>
    </fill>
  </fills>
  <borders count="10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double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double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hair">
        <color indexed="8"/>
      </left>
      <right style="double">
        <color indexed="8"/>
      </right>
      <top style="hair">
        <color indexed="8"/>
      </top>
      <bottom/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 diagonalDown="1">
      <left style="hair">
        <color indexed="8"/>
      </left>
      <right/>
      <top style="thin">
        <color indexed="8"/>
      </top>
      <bottom/>
      <diagonal style="thin">
        <color indexed="8"/>
      </diagonal>
    </border>
    <border diagonalDown="1">
      <left/>
      <right/>
      <top style="thin">
        <color indexed="8"/>
      </top>
      <bottom/>
      <diagonal style="thin">
        <color indexed="8"/>
      </diagonal>
    </border>
    <border diagonalDown="1">
      <left/>
      <right style="hair">
        <color indexed="8"/>
      </right>
      <top style="thin">
        <color indexed="8"/>
      </top>
      <bottom/>
      <diagonal style="thin">
        <color indexed="8"/>
      </diagonal>
    </border>
    <border diagonalDown="1">
      <left style="hair">
        <color indexed="8"/>
      </left>
      <right/>
      <top/>
      <bottom/>
      <diagonal style="thin">
        <color indexed="8"/>
      </diagonal>
    </border>
    <border diagonalDown="1">
      <left/>
      <right/>
      <top/>
      <bottom/>
      <diagonal style="thin">
        <color indexed="8"/>
      </diagonal>
    </border>
    <border diagonalDown="1">
      <left/>
      <right style="hair">
        <color indexed="8"/>
      </right>
      <top/>
      <bottom/>
      <diagonal style="thin">
        <color indexed="8"/>
      </diagonal>
    </border>
    <border diagonalDown="1">
      <left style="hair">
        <color indexed="8"/>
      </left>
      <right/>
      <top/>
      <bottom style="thin">
        <color indexed="8"/>
      </bottom>
      <diagonal style="thin">
        <color indexed="8"/>
      </diagonal>
    </border>
    <border diagonalDown="1">
      <left/>
      <right/>
      <top/>
      <bottom style="thin">
        <color indexed="8"/>
      </bottom>
      <diagonal style="thin">
        <color indexed="8"/>
      </diagonal>
    </border>
    <border diagonalDown="1">
      <left/>
      <right style="hair">
        <color indexed="8"/>
      </right>
      <top/>
      <bottom style="thin">
        <color indexed="8"/>
      </bottom>
      <diagonal style="thin">
        <color indexed="8"/>
      </diagonal>
    </border>
    <border>
      <left style="double">
        <color indexed="8"/>
      </left>
      <right style="hair">
        <color indexed="8"/>
      </right>
      <top style="thin">
        <color indexed="8"/>
      </top>
      <bottom/>
      <diagonal/>
    </border>
    <border>
      <left style="double">
        <color indexed="8"/>
      </left>
      <right style="hair">
        <color indexed="8"/>
      </right>
      <top/>
      <bottom/>
      <diagonal/>
    </border>
    <border>
      <left style="double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 diagonalDown="1">
      <left style="thin">
        <color indexed="8"/>
      </left>
      <right/>
      <top style="thin">
        <color indexed="8"/>
      </top>
      <bottom/>
      <diagonal style="thin">
        <color indexed="8"/>
      </diagonal>
    </border>
    <border diagonalDown="1">
      <left style="thin">
        <color indexed="8"/>
      </left>
      <right/>
      <top/>
      <bottom/>
      <diagonal style="thin">
        <color indexed="8"/>
      </diagonal>
    </border>
    <border diagonalDown="1">
      <left style="thin">
        <color indexed="8"/>
      </left>
      <right/>
      <top/>
      <bottom style="thin">
        <color indexed="8"/>
      </bottom>
      <diagonal style="thin">
        <color indexed="8"/>
      </diagonal>
    </border>
    <border diagonalDown="1"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hair">
        <color indexed="8"/>
      </diagonal>
    </border>
    <border diagonalDown="1">
      <left style="hair">
        <color indexed="8"/>
      </left>
      <right style="thin">
        <color indexed="8"/>
      </right>
      <top/>
      <bottom style="thin">
        <color indexed="8"/>
      </bottom>
      <diagonal style="hair">
        <color indexed="8"/>
      </diagonal>
    </border>
    <border diagonalDown="1"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 style="hair">
        <color indexed="8"/>
      </diagonal>
    </border>
    <border diagonalDown="1">
      <left style="hair">
        <color indexed="8"/>
      </left>
      <right style="hair">
        <color indexed="8"/>
      </right>
      <top/>
      <bottom style="thin">
        <color indexed="8"/>
      </bottom>
      <diagonal style="hair">
        <color indexed="8"/>
      </diagonal>
    </border>
    <border diagonalDown="1">
      <left/>
      <right style="hair">
        <color indexed="8"/>
      </right>
      <top style="thin">
        <color indexed="8"/>
      </top>
      <bottom style="thin">
        <color indexed="8"/>
      </bottom>
      <diagonal style="hair">
        <color indexed="8"/>
      </diagonal>
    </border>
    <border diagonalDown="1">
      <left style="hair">
        <color indexed="8"/>
      </left>
      <right style="hair">
        <color indexed="8"/>
      </right>
      <top style="thin">
        <color indexed="8"/>
      </top>
      <bottom/>
      <diagonal style="hair">
        <color indexed="8"/>
      </diagonal>
    </border>
    <border diagonalDown="1">
      <left style="hair">
        <color indexed="8"/>
      </left>
      <right style="hair">
        <color indexed="8"/>
      </right>
      <top/>
      <bottom/>
      <diagonal style="hair">
        <color indexed="8"/>
      </diagonal>
    </border>
    <border diagonalDown="1">
      <left/>
      <right style="thin">
        <color indexed="8"/>
      </right>
      <top/>
      <bottom style="thin">
        <color indexed="8"/>
      </bottom>
      <diagonal style="thin">
        <color indexed="8"/>
      </diagonal>
    </border>
    <border diagonalDown="1">
      <left/>
      <right style="double">
        <color indexed="8"/>
      </right>
      <top style="thin">
        <color indexed="8"/>
      </top>
      <bottom/>
      <diagonal style="thin">
        <color indexed="8"/>
      </diagonal>
    </border>
    <border diagonalDown="1">
      <left/>
      <right style="double">
        <color indexed="8"/>
      </right>
      <top/>
      <bottom/>
      <diagonal style="thin">
        <color indexed="8"/>
      </diagonal>
    </border>
    <border diagonalDown="1">
      <left/>
      <right style="double">
        <color indexed="8"/>
      </right>
      <top/>
      <bottom style="thin">
        <color indexed="8"/>
      </bottom>
      <diagonal style="thin">
        <color indexed="8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/>
      <right style="thin">
        <color indexed="8"/>
      </right>
      <top style="thin">
        <color indexed="8"/>
      </top>
      <bottom style="thin">
        <color indexed="8"/>
      </bottom>
      <diagonal style="hair">
        <color indexed="8"/>
      </diagonal>
    </border>
    <border>
      <left style="double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hair">
        <color indexed="8"/>
      </right>
      <top/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26">
    <xf numFmtId="0" fontId="0" fillId="0" borderId="0">
      <alignment vertical="center"/>
    </xf>
    <xf numFmtId="0" fontId="2" fillId="2" borderId="0" applyNumberFormat="0" applyBorder="0" applyProtection="0">
      <alignment vertical="center"/>
    </xf>
    <xf numFmtId="0" fontId="2" fillId="2" borderId="0" applyNumberFormat="0" applyBorder="0" applyProtection="0">
      <alignment vertical="center"/>
    </xf>
    <xf numFmtId="0" fontId="2" fillId="2" borderId="0" applyNumberFormat="0" applyBorder="0" applyProtection="0">
      <alignment vertical="center"/>
    </xf>
    <xf numFmtId="0" fontId="2" fillId="3" borderId="0" applyNumberFormat="0" applyBorder="0" applyProtection="0">
      <alignment vertical="center"/>
    </xf>
    <xf numFmtId="0" fontId="2" fillId="3" borderId="0" applyNumberFormat="0" applyBorder="0" applyProtection="0">
      <alignment vertical="center"/>
    </xf>
    <xf numFmtId="0" fontId="2" fillId="3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6" borderId="0" applyNumberFormat="0" applyBorder="0" applyProtection="0">
      <alignment vertical="center"/>
    </xf>
    <xf numFmtId="0" fontId="2" fillId="6" borderId="0" applyNumberFormat="0" applyBorder="0" applyProtection="0">
      <alignment vertical="center"/>
    </xf>
    <xf numFmtId="0" fontId="2" fillId="6" borderId="0" applyNumberFormat="0" applyBorder="0" applyProtection="0">
      <alignment vertical="center"/>
    </xf>
    <xf numFmtId="0" fontId="2" fillId="7" borderId="0" applyNumberFormat="0" applyBorder="0" applyProtection="0">
      <alignment vertical="center"/>
    </xf>
    <xf numFmtId="0" fontId="2" fillId="7" borderId="0" applyNumberFormat="0" applyBorder="0" applyProtection="0">
      <alignment vertical="center"/>
    </xf>
    <xf numFmtId="0" fontId="2" fillId="7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11" borderId="0" applyNumberFormat="0" applyBorder="0" applyProtection="0">
      <alignment vertical="center"/>
    </xf>
    <xf numFmtId="0" fontId="2" fillId="11" borderId="0" applyNumberFormat="0" applyBorder="0" applyProtection="0">
      <alignment vertical="center"/>
    </xf>
    <xf numFmtId="0" fontId="2" fillId="11" borderId="0" applyNumberFormat="0" applyBorder="0" applyProtection="0">
      <alignment vertical="center"/>
    </xf>
    <xf numFmtId="0" fontId="3" fillId="12" borderId="0" applyNumberFormat="0" applyBorder="0" applyProtection="0">
      <alignment vertical="center"/>
    </xf>
    <xf numFmtId="0" fontId="3" fillId="12" borderId="0" applyNumberFormat="0" applyBorder="0" applyProtection="0">
      <alignment vertical="center"/>
    </xf>
    <xf numFmtId="0" fontId="3" fillId="12" borderId="0" applyNumberFormat="0" applyBorder="0" applyProtection="0">
      <alignment vertical="center"/>
    </xf>
    <xf numFmtId="0" fontId="3" fillId="9" borderId="0" applyNumberFormat="0" applyBorder="0" applyProtection="0">
      <alignment vertical="center"/>
    </xf>
    <xf numFmtId="0" fontId="3" fillId="9" borderId="0" applyNumberFormat="0" applyBorder="0" applyProtection="0">
      <alignment vertical="center"/>
    </xf>
    <xf numFmtId="0" fontId="3" fillId="9" borderId="0" applyNumberFormat="0" applyBorder="0" applyProtection="0">
      <alignment vertical="center"/>
    </xf>
    <xf numFmtId="0" fontId="3" fillId="10" borderId="0" applyNumberFormat="0" applyBorder="0" applyProtection="0">
      <alignment vertical="center"/>
    </xf>
    <xf numFmtId="0" fontId="3" fillId="10" borderId="0" applyNumberFormat="0" applyBorder="0" applyProtection="0">
      <alignment vertical="center"/>
    </xf>
    <xf numFmtId="0" fontId="3" fillId="10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5" borderId="0" applyNumberFormat="0" applyBorder="0" applyProtection="0">
      <alignment vertical="center"/>
    </xf>
    <xf numFmtId="0" fontId="3" fillId="15" borderId="0" applyNumberFormat="0" applyBorder="0" applyProtection="0">
      <alignment vertical="center"/>
    </xf>
    <xf numFmtId="0" fontId="3" fillId="15" borderId="0" applyNumberFormat="0" applyBorder="0" applyProtection="0">
      <alignment vertical="center"/>
    </xf>
    <xf numFmtId="0" fontId="19" fillId="0" borderId="0">
      <alignment vertical="center"/>
    </xf>
    <xf numFmtId="0" fontId="3" fillId="16" borderId="0" applyNumberFormat="0" applyBorder="0" applyProtection="0">
      <alignment vertical="center"/>
    </xf>
    <xf numFmtId="0" fontId="3" fillId="16" borderId="0" applyNumberFormat="0" applyBorder="0" applyProtection="0">
      <alignment vertical="center"/>
    </xf>
    <xf numFmtId="0" fontId="3" fillId="16" borderId="0" applyNumberFormat="0" applyBorder="0" applyProtection="0">
      <alignment vertical="center"/>
    </xf>
    <xf numFmtId="0" fontId="3" fillId="17" borderId="0" applyNumberFormat="0" applyBorder="0" applyProtection="0">
      <alignment vertical="center"/>
    </xf>
    <xf numFmtId="0" fontId="3" fillId="17" borderId="0" applyNumberFormat="0" applyBorder="0" applyProtection="0">
      <alignment vertical="center"/>
    </xf>
    <xf numFmtId="0" fontId="3" fillId="17" borderId="0" applyNumberFormat="0" applyBorder="0" applyProtection="0">
      <alignment vertical="center"/>
    </xf>
    <xf numFmtId="0" fontId="3" fillId="18" borderId="0" applyNumberFormat="0" applyBorder="0" applyProtection="0">
      <alignment vertical="center"/>
    </xf>
    <xf numFmtId="0" fontId="3" fillId="18" borderId="0" applyNumberFormat="0" applyBorder="0" applyProtection="0">
      <alignment vertical="center"/>
    </xf>
    <xf numFmtId="0" fontId="3" fillId="18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9" borderId="0" applyNumberFormat="0" applyBorder="0" applyProtection="0">
      <alignment vertical="center"/>
    </xf>
    <xf numFmtId="0" fontId="3" fillId="19" borderId="0" applyNumberFormat="0" applyBorder="0" applyProtection="0">
      <alignment vertical="center"/>
    </xf>
    <xf numFmtId="0" fontId="3" fillId="19" borderId="0" applyNumberFormat="0" applyBorder="0" applyProtection="0">
      <alignment vertical="center"/>
    </xf>
    <xf numFmtId="0" fontId="4" fillId="0" borderId="0" applyNumberFormat="0" applyFill="0" applyBorder="0" applyProtection="0">
      <alignment vertical="center"/>
    </xf>
    <xf numFmtId="0" fontId="4" fillId="0" borderId="0" applyNumberFormat="0" applyFill="0" applyBorder="0" applyProtection="0">
      <alignment vertical="center"/>
    </xf>
    <xf numFmtId="0" fontId="4" fillId="0" borderId="0" applyNumberFormat="0" applyFill="0" applyBorder="0" applyProtection="0">
      <alignment vertical="center"/>
    </xf>
    <xf numFmtId="0" fontId="5" fillId="20" borderId="1" applyNumberFormat="0" applyProtection="0">
      <alignment vertical="center"/>
    </xf>
    <xf numFmtId="0" fontId="5" fillId="20" borderId="1" applyNumberFormat="0" applyProtection="0">
      <alignment vertical="center"/>
    </xf>
    <xf numFmtId="0" fontId="5" fillId="20" borderId="1" applyNumberFormat="0" applyProtection="0">
      <alignment vertical="center"/>
    </xf>
    <xf numFmtId="0" fontId="6" fillId="21" borderId="0" applyNumberFormat="0" applyBorder="0" applyProtection="0">
      <alignment vertical="center"/>
    </xf>
    <xf numFmtId="0" fontId="6" fillId="21" borderId="0" applyNumberFormat="0" applyBorder="0" applyProtection="0">
      <alignment vertical="center"/>
    </xf>
    <xf numFmtId="0" fontId="6" fillId="21" borderId="0" applyNumberFormat="0" applyBorder="0" applyProtection="0">
      <alignment vertical="center"/>
    </xf>
    <xf numFmtId="0" fontId="33" fillId="22" borderId="2" applyNumberFormat="0" applyProtection="0">
      <alignment vertical="center"/>
    </xf>
    <xf numFmtId="0" fontId="33" fillId="22" borderId="2" applyNumberFormat="0" applyProtection="0">
      <alignment vertical="center"/>
    </xf>
    <xf numFmtId="0" fontId="33" fillId="22" borderId="2" applyNumberFormat="0" applyProtection="0">
      <alignment vertical="center"/>
    </xf>
    <xf numFmtId="0" fontId="7" fillId="0" borderId="3" applyNumberFormat="0" applyFill="0" applyProtection="0">
      <alignment vertical="center"/>
    </xf>
    <xf numFmtId="0" fontId="7" fillId="0" borderId="3" applyNumberFormat="0" applyFill="0" applyProtection="0">
      <alignment vertical="center"/>
    </xf>
    <xf numFmtId="0" fontId="7" fillId="0" borderId="3" applyNumberFormat="0" applyFill="0" applyProtection="0">
      <alignment vertical="center"/>
    </xf>
    <xf numFmtId="0" fontId="8" fillId="3" borderId="0" applyNumberFormat="0" applyBorder="0" applyProtection="0">
      <alignment vertical="center"/>
    </xf>
    <xf numFmtId="0" fontId="8" fillId="3" borderId="0" applyNumberFormat="0" applyBorder="0" applyProtection="0">
      <alignment vertical="center"/>
    </xf>
    <xf numFmtId="0" fontId="8" fillId="3" borderId="0" applyNumberFormat="0" applyBorder="0" applyProtection="0">
      <alignment vertical="center"/>
    </xf>
    <xf numFmtId="0" fontId="9" fillId="23" borderId="4" applyNumberFormat="0" applyProtection="0">
      <alignment vertical="center"/>
    </xf>
    <xf numFmtId="0" fontId="9" fillId="23" borderId="4" applyNumberFormat="0" applyProtection="0">
      <alignment vertical="center"/>
    </xf>
    <xf numFmtId="0" fontId="9" fillId="23" borderId="4" applyNumberFormat="0" applyProtection="0">
      <alignment vertical="center"/>
    </xf>
    <xf numFmtId="0" fontId="10" fillId="0" borderId="0" applyNumberFormat="0" applyFill="0" applyBorder="0" applyProtection="0">
      <alignment vertical="center"/>
    </xf>
    <xf numFmtId="0" fontId="10" fillId="0" borderId="0" applyNumberFormat="0" applyFill="0" applyBorder="0" applyProtection="0">
      <alignment vertical="center"/>
    </xf>
    <xf numFmtId="0" fontId="10" fillId="0" borderId="0" applyNumberFormat="0" applyFill="0" applyBorder="0" applyProtection="0">
      <alignment vertical="center"/>
    </xf>
    <xf numFmtId="0" fontId="11" fillId="0" borderId="5" applyNumberFormat="0" applyFill="0" applyProtection="0">
      <alignment vertical="center"/>
    </xf>
    <xf numFmtId="0" fontId="11" fillId="0" borderId="5" applyNumberFormat="0" applyFill="0" applyProtection="0">
      <alignment vertical="center"/>
    </xf>
    <xf numFmtId="0" fontId="11" fillId="0" borderId="5" applyNumberFormat="0" applyFill="0" applyProtection="0">
      <alignment vertical="center"/>
    </xf>
    <xf numFmtId="0" fontId="12" fillId="0" borderId="6" applyNumberFormat="0" applyFill="0" applyProtection="0">
      <alignment vertical="center"/>
    </xf>
    <xf numFmtId="0" fontId="12" fillId="0" borderId="6" applyNumberFormat="0" applyFill="0" applyProtection="0">
      <alignment vertical="center"/>
    </xf>
    <xf numFmtId="0" fontId="12" fillId="0" borderId="6" applyNumberFormat="0" applyFill="0" applyProtection="0">
      <alignment vertical="center"/>
    </xf>
    <xf numFmtId="0" fontId="13" fillId="0" borderId="7" applyNumberFormat="0" applyFill="0" applyProtection="0">
      <alignment vertical="center"/>
    </xf>
    <xf numFmtId="0" fontId="13" fillId="0" borderId="7" applyNumberFormat="0" applyFill="0" applyProtection="0">
      <alignment vertical="center"/>
    </xf>
    <xf numFmtId="0" fontId="13" fillId="0" borderId="7" applyNumberFormat="0" applyFill="0" applyProtection="0">
      <alignment vertical="center"/>
    </xf>
    <xf numFmtId="0" fontId="13" fillId="0" borderId="0" applyNumberFormat="0" applyFill="0" applyBorder="0" applyProtection="0">
      <alignment vertical="center"/>
    </xf>
    <xf numFmtId="0" fontId="13" fillId="0" borderId="0" applyNumberFormat="0" applyFill="0" applyBorder="0" applyProtection="0">
      <alignment vertical="center"/>
    </xf>
    <xf numFmtId="0" fontId="13" fillId="0" borderId="0" applyNumberFormat="0" applyFill="0" applyBorder="0" applyProtection="0">
      <alignment vertical="center"/>
    </xf>
    <xf numFmtId="0" fontId="14" fillId="0" borderId="8" applyNumberFormat="0" applyFill="0" applyProtection="0">
      <alignment vertical="center"/>
    </xf>
    <xf numFmtId="0" fontId="14" fillId="0" borderId="8" applyNumberFormat="0" applyFill="0" applyProtection="0">
      <alignment vertical="center"/>
    </xf>
    <xf numFmtId="0" fontId="14" fillId="0" borderId="8" applyNumberFormat="0" applyFill="0" applyProtection="0">
      <alignment vertical="center"/>
    </xf>
    <xf numFmtId="0" fontId="15" fillId="23" borderId="9" applyNumberFormat="0" applyProtection="0">
      <alignment vertical="center"/>
    </xf>
    <xf numFmtId="0" fontId="15" fillId="23" borderId="9" applyNumberFormat="0" applyProtection="0">
      <alignment vertical="center"/>
    </xf>
    <xf numFmtId="0" fontId="15" fillId="23" borderId="9" applyNumberFormat="0" applyProtection="0">
      <alignment vertical="center"/>
    </xf>
    <xf numFmtId="0" fontId="16" fillId="0" borderId="0" applyNumberFormat="0" applyFill="0" applyBorder="0" applyProtection="0">
      <alignment vertical="center"/>
    </xf>
    <xf numFmtId="0" fontId="16" fillId="0" borderId="0" applyNumberFormat="0" applyFill="0" applyBorder="0" applyProtection="0">
      <alignment vertical="center"/>
    </xf>
    <xf numFmtId="0" fontId="16" fillId="0" borderId="0" applyNumberFormat="0" applyFill="0" applyBorder="0" applyProtection="0">
      <alignment vertical="center"/>
    </xf>
    <xf numFmtId="0" fontId="17" fillId="7" borderId="4" applyNumberFormat="0" applyProtection="0">
      <alignment vertical="center"/>
    </xf>
    <xf numFmtId="0" fontId="17" fillId="7" borderId="4" applyNumberFormat="0" applyProtection="0">
      <alignment vertical="center"/>
    </xf>
    <xf numFmtId="0" fontId="17" fillId="7" borderId="4" applyNumberFormat="0" applyProtection="0">
      <alignment vertical="center"/>
    </xf>
    <xf numFmtId="0" fontId="18" fillId="4" borderId="0" applyNumberFormat="0" applyBorder="0" applyProtection="0">
      <alignment vertical="center"/>
    </xf>
    <xf numFmtId="0" fontId="18" fillId="4" borderId="0" applyNumberFormat="0" applyBorder="0" applyProtection="0">
      <alignment vertical="center"/>
    </xf>
    <xf numFmtId="0" fontId="18" fillId="4" borderId="0" applyNumberFormat="0" applyBorder="0" applyProtection="0">
      <alignment vertical="center"/>
    </xf>
    <xf numFmtId="0" fontId="1" fillId="0" borderId="0">
      <alignment vertical="center"/>
    </xf>
  </cellStyleXfs>
  <cellXfs count="2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0" fillId="0" borderId="0" xfId="0" applyFont="1">
      <alignment vertical="center"/>
    </xf>
    <xf numFmtId="0" fontId="21" fillId="0" borderId="0" xfId="0" applyFont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3" fillId="21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right" vertical="center"/>
    </xf>
    <xf numFmtId="0" fontId="23" fillId="0" borderId="18" xfId="0" applyFont="1" applyBorder="1">
      <alignment vertical="center"/>
    </xf>
    <xf numFmtId="0" fontId="23" fillId="0" borderId="19" xfId="0" applyFont="1" applyBorder="1">
      <alignment vertical="center"/>
    </xf>
    <xf numFmtId="0" fontId="23" fillId="0" borderId="20" xfId="0" applyFont="1" applyBorder="1">
      <alignment vertical="center"/>
    </xf>
    <xf numFmtId="0" fontId="23" fillId="0" borderId="21" xfId="0" applyFont="1" applyBorder="1">
      <alignment vertical="center"/>
    </xf>
    <xf numFmtId="0" fontId="23" fillId="0" borderId="16" xfId="0" applyFont="1" applyBorder="1">
      <alignment vertical="center"/>
    </xf>
    <xf numFmtId="0" fontId="23" fillId="0" borderId="22" xfId="0" applyFont="1" applyBorder="1">
      <alignment vertical="center"/>
    </xf>
    <xf numFmtId="0" fontId="23" fillId="21" borderId="23" xfId="0" applyFont="1" applyFill="1" applyBorder="1" applyAlignment="1">
      <alignment horizontal="center" vertical="center"/>
    </xf>
    <xf numFmtId="0" fontId="23" fillId="0" borderId="24" xfId="0" applyFont="1" applyBorder="1" applyAlignment="1">
      <alignment horizontal="right" vertical="center"/>
    </xf>
    <xf numFmtId="0" fontId="23" fillId="0" borderId="23" xfId="0" applyFont="1" applyBorder="1">
      <alignment vertical="center"/>
    </xf>
    <xf numFmtId="0" fontId="23" fillId="0" borderId="25" xfId="0" applyFont="1" applyBorder="1">
      <alignment vertical="center"/>
    </xf>
    <xf numFmtId="0" fontId="23" fillId="0" borderId="26" xfId="0" applyFont="1" applyBorder="1">
      <alignment vertical="center"/>
    </xf>
    <xf numFmtId="0" fontId="23" fillId="0" borderId="27" xfId="0" applyFont="1" applyBorder="1">
      <alignment vertical="center"/>
    </xf>
    <xf numFmtId="0" fontId="23" fillId="0" borderId="28" xfId="0" applyFont="1" applyBorder="1">
      <alignment vertical="center"/>
    </xf>
    <xf numFmtId="0" fontId="23" fillId="0" borderId="29" xfId="0" applyFont="1" applyBorder="1">
      <alignment vertical="center"/>
    </xf>
    <xf numFmtId="0" fontId="23" fillId="0" borderId="30" xfId="0" applyFont="1" applyBorder="1">
      <alignment vertical="center"/>
    </xf>
    <xf numFmtId="0" fontId="23" fillId="0" borderId="31" xfId="0" applyFont="1" applyBorder="1">
      <alignment vertical="center"/>
    </xf>
    <xf numFmtId="0" fontId="23" fillId="21" borderId="32" xfId="0" applyFont="1" applyFill="1" applyBorder="1" applyAlignment="1">
      <alignment horizontal="center" vertical="center"/>
    </xf>
    <xf numFmtId="0" fontId="23" fillId="21" borderId="33" xfId="0" applyFont="1" applyFill="1" applyBorder="1" applyAlignment="1">
      <alignment horizontal="center" vertical="center"/>
    </xf>
    <xf numFmtId="0" fontId="23" fillId="21" borderId="34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21" borderId="35" xfId="0" applyFont="1" applyFill="1" applyBorder="1" applyAlignment="1">
      <alignment horizontal="center" vertical="center"/>
    </xf>
    <xf numFmtId="0" fontId="23" fillId="21" borderId="36" xfId="0" applyFont="1" applyFill="1" applyBorder="1" applyAlignment="1">
      <alignment horizontal="center" vertical="center"/>
    </xf>
    <xf numFmtId="0" fontId="23" fillId="21" borderId="37" xfId="0" applyFont="1" applyFill="1" applyBorder="1" applyAlignment="1">
      <alignment horizontal="center" vertical="center"/>
    </xf>
    <xf numFmtId="0" fontId="23" fillId="0" borderId="38" xfId="0" applyFont="1" applyBorder="1">
      <alignment vertical="center"/>
    </xf>
    <xf numFmtId="0" fontId="23" fillId="21" borderId="27" xfId="0" applyFont="1" applyFill="1" applyBorder="1" applyAlignment="1">
      <alignment horizontal="center" vertical="center"/>
    </xf>
    <xf numFmtId="0" fontId="23" fillId="21" borderId="39" xfId="0" applyFont="1" applyFill="1" applyBorder="1" applyAlignment="1">
      <alignment horizontal="center" vertical="center"/>
    </xf>
    <xf numFmtId="0" fontId="23" fillId="0" borderId="41" xfId="0" applyFont="1" applyBorder="1">
      <alignment vertical="center"/>
    </xf>
    <xf numFmtId="0" fontId="23" fillId="0" borderId="35" xfId="0" applyFont="1" applyBorder="1">
      <alignment vertical="center"/>
    </xf>
    <xf numFmtId="0" fontId="23" fillId="0" borderId="43" xfId="0" applyFont="1" applyBorder="1">
      <alignment vertical="center"/>
    </xf>
    <xf numFmtId="0" fontId="23" fillId="0" borderId="36" xfId="0" applyFont="1" applyBorder="1">
      <alignment vertical="center"/>
    </xf>
    <xf numFmtId="0" fontId="23" fillId="21" borderId="44" xfId="0" applyFont="1" applyFill="1" applyBorder="1" applyAlignment="1">
      <alignment horizontal="center" vertical="center"/>
    </xf>
    <xf numFmtId="0" fontId="23" fillId="0" borderId="45" xfId="0" applyFont="1" applyBorder="1">
      <alignment vertical="center"/>
    </xf>
    <xf numFmtId="0" fontId="23" fillId="0" borderId="48" xfId="0" applyFont="1" applyBorder="1">
      <alignment vertical="center"/>
    </xf>
    <xf numFmtId="0" fontId="23" fillId="21" borderId="49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23" fillId="0" borderId="0" xfId="0" applyFont="1" applyBorder="1">
      <alignment vertical="center"/>
    </xf>
    <xf numFmtId="0" fontId="25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3" fillId="21" borderId="50" xfId="0" applyFont="1" applyFill="1" applyBorder="1" applyAlignment="1">
      <alignment horizontal="center" vertical="center"/>
    </xf>
    <xf numFmtId="0" fontId="23" fillId="21" borderId="51" xfId="0" applyFont="1" applyFill="1" applyBorder="1" applyAlignment="1">
      <alignment horizontal="center" vertical="center"/>
    </xf>
    <xf numFmtId="0" fontId="23" fillId="21" borderId="25" xfId="0" applyFont="1" applyFill="1" applyBorder="1" applyAlignment="1">
      <alignment horizontal="center" vertical="center"/>
    </xf>
    <xf numFmtId="0" fontId="23" fillId="21" borderId="21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21" borderId="0" xfId="0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7" fillId="0" borderId="0" xfId="0" applyFont="1">
      <alignment vertical="center"/>
    </xf>
    <xf numFmtId="0" fontId="29" fillId="0" borderId="0" xfId="0" applyFont="1">
      <alignment vertical="center"/>
    </xf>
    <xf numFmtId="0" fontId="28" fillId="0" borderId="0" xfId="0" applyFont="1" applyAlignment="1">
      <alignment horizontal="center"/>
    </xf>
    <xf numFmtId="0" fontId="30" fillId="0" borderId="0" xfId="0" applyFont="1">
      <alignment vertical="center"/>
    </xf>
    <xf numFmtId="0" fontId="30" fillId="0" borderId="0" xfId="0" applyFont="1" applyAlignment="1">
      <alignment horizontal="center"/>
    </xf>
    <xf numFmtId="0" fontId="31" fillId="0" borderId="0" xfId="0" applyFont="1">
      <alignment vertical="center"/>
    </xf>
    <xf numFmtId="56" fontId="30" fillId="0" borderId="0" xfId="0" applyNumberFormat="1" applyFont="1" applyAlignment="1">
      <alignment horizontal="left"/>
    </xf>
    <xf numFmtId="0" fontId="30" fillId="0" borderId="0" xfId="0" applyFont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shrinkToFit="1"/>
    </xf>
    <xf numFmtId="0" fontId="30" fillId="0" borderId="0" xfId="0" applyFont="1" applyFill="1">
      <alignment vertical="center"/>
    </xf>
    <xf numFmtId="0" fontId="30" fillId="0" borderId="0" xfId="0" applyFont="1" applyFill="1" applyAlignment="1">
      <alignment horizontal="center"/>
    </xf>
    <xf numFmtId="0" fontId="30" fillId="0" borderId="0" xfId="0" applyFont="1" applyFill="1" applyBorder="1" applyAlignment="1">
      <alignment vertical="center" shrinkToFit="1"/>
    </xf>
    <xf numFmtId="0" fontId="32" fillId="0" borderId="0" xfId="0" applyFont="1" applyFill="1" applyBorder="1" applyAlignment="1">
      <alignment horizontal="left" vertical="center" wrapText="1"/>
    </xf>
    <xf numFmtId="0" fontId="30" fillId="0" borderId="0" xfId="0" applyFont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horizontal="center" vertical="center" wrapText="1"/>
    </xf>
    <xf numFmtId="177" fontId="27" fillId="0" borderId="0" xfId="0" applyNumberFormat="1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 shrinkToFit="1"/>
    </xf>
    <xf numFmtId="49" fontId="27" fillId="0" borderId="0" xfId="0" applyNumberFormat="1" applyFont="1" applyAlignment="1">
      <alignment horizontal="center" vertical="center"/>
    </xf>
    <xf numFmtId="0" fontId="23" fillId="0" borderId="49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35" xfId="0" applyFont="1" applyFill="1" applyBorder="1" applyAlignment="1">
      <alignment horizontal="center" vertical="center"/>
    </xf>
    <xf numFmtId="0" fontId="23" fillId="24" borderId="35" xfId="0" applyFont="1" applyFill="1" applyBorder="1" applyAlignment="1">
      <alignment horizontal="center" vertical="center"/>
    </xf>
    <xf numFmtId="0" fontId="23" fillId="25" borderId="35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3" fillId="24" borderId="23" xfId="0" applyFont="1" applyFill="1" applyBorder="1" applyAlignment="1">
      <alignment horizontal="center" vertical="center"/>
    </xf>
    <xf numFmtId="0" fontId="23" fillId="24" borderId="32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/>
    </xf>
    <xf numFmtId="0" fontId="23" fillId="0" borderId="54" xfId="0" applyFont="1" applyBorder="1" applyAlignment="1">
      <alignment horizontal="right" vertical="center"/>
    </xf>
    <xf numFmtId="0" fontId="23" fillId="0" borderId="32" xfId="0" applyFont="1" applyBorder="1">
      <alignment vertical="center"/>
    </xf>
    <xf numFmtId="0" fontId="23" fillId="0" borderId="51" xfId="0" applyFont="1" applyBorder="1">
      <alignment vertical="center"/>
    </xf>
    <xf numFmtId="0" fontId="23" fillId="0" borderId="55" xfId="0" applyFont="1" applyBorder="1">
      <alignment vertical="center"/>
    </xf>
    <xf numFmtId="0" fontId="23" fillId="0" borderId="44" xfId="0" applyFont="1" applyBorder="1">
      <alignment vertical="center"/>
    </xf>
    <xf numFmtId="0" fontId="23" fillId="0" borderId="56" xfId="0" applyFont="1" applyBorder="1">
      <alignment vertical="center"/>
    </xf>
    <xf numFmtId="0" fontId="23" fillId="0" borderId="49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23" fillId="0" borderId="4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76" fontId="24" fillId="0" borderId="0" xfId="0" applyNumberFormat="1" applyFont="1" applyFill="1" applyBorder="1" applyAlignment="1">
      <alignment horizontal="center" vertical="center"/>
    </xf>
    <xf numFmtId="0" fontId="23" fillId="24" borderId="21" xfId="0" applyFont="1" applyFill="1" applyBorder="1" applyAlignment="1">
      <alignment horizontal="center" vertical="center"/>
    </xf>
    <xf numFmtId="0" fontId="23" fillId="24" borderId="44" xfId="0" applyFont="1" applyFill="1" applyBorder="1" applyAlignment="1">
      <alignment horizontal="center" vertical="center"/>
    </xf>
    <xf numFmtId="0" fontId="23" fillId="24" borderId="47" xfId="0" applyFont="1" applyFill="1" applyBorder="1" applyAlignment="1">
      <alignment horizontal="center" vertical="center"/>
    </xf>
    <xf numFmtId="0" fontId="23" fillId="24" borderId="16" xfId="0" applyFont="1" applyFill="1" applyBorder="1" applyAlignment="1">
      <alignment horizontal="center" vertical="center"/>
    </xf>
    <xf numFmtId="0" fontId="23" fillId="24" borderId="28" xfId="0" applyFont="1" applyFill="1" applyBorder="1" applyAlignment="1">
      <alignment horizontal="center" vertical="center"/>
    </xf>
    <xf numFmtId="0" fontId="23" fillId="24" borderId="48" xfId="0" applyFont="1" applyFill="1" applyBorder="1" applyAlignment="1">
      <alignment horizontal="center" vertical="center"/>
    </xf>
    <xf numFmtId="0" fontId="23" fillId="24" borderId="49" xfId="0" applyFont="1" applyFill="1" applyBorder="1" applyAlignment="1">
      <alignment horizontal="center" vertical="center"/>
    </xf>
    <xf numFmtId="0" fontId="35" fillId="0" borderId="0" xfId="0" applyFont="1" applyFill="1">
      <alignment vertical="center"/>
    </xf>
    <xf numFmtId="0" fontId="0" fillId="0" borderId="89" xfId="0" applyBorder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3" fillId="0" borderId="40" xfId="0" applyFont="1" applyBorder="1">
      <alignment vertical="center"/>
    </xf>
    <xf numFmtId="0" fontId="23" fillId="0" borderId="42" xfId="0" applyFont="1" applyBorder="1">
      <alignment vertical="center"/>
    </xf>
    <xf numFmtId="0" fontId="23" fillId="0" borderId="47" xfId="0" applyFont="1" applyBorder="1">
      <alignment vertical="center"/>
    </xf>
    <xf numFmtId="0" fontId="0" fillId="0" borderId="92" xfId="0" applyFont="1" applyFill="1" applyBorder="1" applyAlignment="1">
      <alignment horizontal="center" vertical="center"/>
    </xf>
    <xf numFmtId="0" fontId="23" fillId="0" borderId="93" xfId="0" applyFont="1" applyBorder="1">
      <alignment vertical="center"/>
    </xf>
    <xf numFmtId="0" fontId="23" fillId="0" borderId="94" xfId="0" applyFont="1" applyBorder="1">
      <alignment vertical="center"/>
    </xf>
    <xf numFmtId="0" fontId="0" fillId="0" borderId="92" xfId="0" applyFont="1" applyBorder="1" applyAlignment="1">
      <alignment horizontal="center" vertical="center"/>
    </xf>
    <xf numFmtId="0" fontId="23" fillId="0" borderId="95" xfId="0" applyFont="1" applyBorder="1" applyAlignment="1">
      <alignment horizontal="right" vertical="center"/>
    </xf>
    <xf numFmtId="0" fontId="23" fillId="0" borderId="96" xfId="0" applyFont="1" applyBorder="1" applyAlignment="1">
      <alignment horizontal="right" vertical="center"/>
    </xf>
    <xf numFmtId="0" fontId="23" fillId="0" borderId="97" xfId="0" applyFont="1" applyBorder="1" applyAlignment="1">
      <alignment horizontal="right" vertical="center"/>
    </xf>
    <xf numFmtId="0" fontId="23" fillId="0" borderId="69" xfId="0" applyFont="1" applyBorder="1" applyAlignment="1">
      <alignment horizontal="right" vertical="center"/>
    </xf>
    <xf numFmtId="0" fontId="23" fillId="24" borderId="100" xfId="0" applyFont="1" applyFill="1" applyBorder="1" applyAlignment="1">
      <alignment horizontal="center" vertical="center"/>
    </xf>
    <xf numFmtId="0" fontId="23" fillId="0" borderId="100" xfId="0" applyFont="1" applyFill="1" applyBorder="1" applyAlignment="1">
      <alignment horizontal="center" vertical="center"/>
    </xf>
    <xf numFmtId="0" fontId="36" fillId="0" borderId="0" xfId="125" applyFont="1" applyFill="1">
      <alignment vertical="center"/>
    </xf>
    <xf numFmtId="0" fontId="36" fillId="0" borderId="0" xfId="125" applyFont="1" applyFill="1" applyBorder="1">
      <alignment vertical="center"/>
    </xf>
    <xf numFmtId="0" fontId="36" fillId="0" borderId="98" xfId="125" applyFont="1" applyFill="1" applyBorder="1">
      <alignment vertical="center"/>
    </xf>
    <xf numFmtId="0" fontId="36" fillId="0" borderId="89" xfId="125" applyFont="1" applyFill="1" applyBorder="1">
      <alignment vertical="center"/>
    </xf>
    <xf numFmtId="56" fontId="0" fillId="0" borderId="89" xfId="0" applyNumberFormat="1" applyBorder="1">
      <alignment vertical="center"/>
    </xf>
    <xf numFmtId="0" fontId="36" fillId="0" borderId="103" xfId="125" applyFont="1" applyFill="1" applyBorder="1">
      <alignment vertical="center"/>
    </xf>
    <xf numFmtId="0" fontId="36" fillId="0" borderId="104" xfId="125" applyFont="1" applyFill="1" applyBorder="1">
      <alignment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40" fillId="27" borderId="0" xfId="0" applyFont="1" applyFill="1">
      <alignment vertical="center"/>
    </xf>
    <xf numFmtId="0" fontId="35" fillId="28" borderId="0" xfId="0" applyFont="1" applyFill="1">
      <alignment vertical="center"/>
    </xf>
    <xf numFmtId="0" fontId="35" fillId="29" borderId="0" xfId="0" applyFont="1" applyFill="1">
      <alignment vertical="center"/>
    </xf>
    <xf numFmtId="0" fontId="36" fillId="27" borderId="90" xfId="125" applyFont="1" applyFill="1" applyBorder="1">
      <alignment vertical="center"/>
    </xf>
    <xf numFmtId="56" fontId="0" fillId="27" borderId="90" xfId="0" applyNumberFormat="1" applyFill="1" applyBorder="1">
      <alignment vertical="center"/>
    </xf>
    <xf numFmtId="0" fontId="0" fillId="27" borderId="90" xfId="0" applyFill="1" applyBorder="1">
      <alignment vertical="center"/>
    </xf>
    <xf numFmtId="0" fontId="36" fillId="27" borderId="0" xfId="125" applyFont="1" applyFill="1">
      <alignment vertical="center"/>
    </xf>
    <xf numFmtId="0" fontId="38" fillId="27" borderId="90" xfId="125" applyFont="1" applyFill="1" applyBorder="1">
      <alignment vertical="center"/>
    </xf>
    <xf numFmtId="0" fontId="36" fillId="27" borderId="89" xfId="125" applyFont="1" applyFill="1" applyBorder="1">
      <alignment vertical="center"/>
    </xf>
    <xf numFmtId="56" fontId="0" fillId="27" borderId="89" xfId="0" applyNumberFormat="1" applyFill="1" applyBorder="1">
      <alignment vertical="center"/>
    </xf>
    <xf numFmtId="0" fontId="0" fillId="27" borderId="89" xfId="0" applyFill="1" applyBorder="1">
      <alignment vertical="center"/>
    </xf>
    <xf numFmtId="0" fontId="38" fillId="27" borderId="89" xfId="125" applyFont="1" applyFill="1" applyBorder="1">
      <alignment vertical="center"/>
    </xf>
    <xf numFmtId="0" fontId="36" fillId="29" borderId="89" xfId="125" applyFont="1" applyFill="1" applyBorder="1">
      <alignment vertical="center"/>
    </xf>
    <xf numFmtId="56" fontId="0" fillId="29" borderId="89" xfId="0" applyNumberFormat="1" applyFill="1" applyBorder="1">
      <alignment vertical="center"/>
    </xf>
    <xf numFmtId="0" fontId="0" fillId="29" borderId="89" xfId="0" applyFill="1" applyBorder="1">
      <alignment vertical="center"/>
    </xf>
    <xf numFmtId="0" fontId="36" fillId="29" borderId="0" xfId="125" applyFont="1" applyFill="1">
      <alignment vertical="center"/>
    </xf>
    <xf numFmtId="0" fontId="38" fillId="29" borderId="89" xfId="125" applyFont="1" applyFill="1" applyBorder="1">
      <alignment vertical="center"/>
    </xf>
    <xf numFmtId="0" fontId="36" fillId="29" borderId="0" xfId="125" applyFont="1" applyFill="1" applyBorder="1">
      <alignment vertical="center"/>
    </xf>
    <xf numFmtId="0" fontId="36" fillId="27" borderId="0" xfId="125" applyFont="1" applyFill="1" applyBorder="1">
      <alignment vertical="center"/>
    </xf>
    <xf numFmtId="0" fontId="36" fillId="30" borderId="89" xfId="125" applyFont="1" applyFill="1" applyBorder="1">
      <alignment vertical="center"/>
    </xf>
    <xf numFmtId="56" fontId="0" fillId="30" borderId="89" xfId="0" applyNumberFormat="1" applyFill="1" applyBorder="1">
      <alignment vertical="center"/>
    </xf>
    <xf numFmtId="0" fontId="0" fillId="30" borderId="89" xfId="0" applyFill="1" applyBorder="1">
      <alignment vertical="center"/>
    </xf>
    <xf numFmtId="0" fontId="36" fillId="30" borderId="0" xfId="125" applyFont="1" applyFill="1">
      <alignment vertical="center"/>
    </xf>
    <xf numFmtId="0" fontId="0" fillId="31" borderId="89" xfId="0" applyFill="1" applyBorder="1">
      <alignment vertical="center"/>
    </xf>
    <xf numFmtId="0" fontId="25" fillId="0" borderId="49" xfId="0" applyFont="1" applyBorder="1" applyAlignment="1">
      <alignment horizontal="center" vertical="center"/>
    </xf>
    <xf numFmtId="0" fontId="25" fillId="0" borderId="52" xfId="0" applyFont="1" applyBorder="1" applyAlignment="1">
      <alignment horizontal="center" vertical="center"/>
    </xf>
    <xf numFmtId="0" fontId="25" fillId="0" borderId="59" xfId="0" applyFont="1" applyBorder="1" applyAlignment="1">
      <alignment horizontal="center" vertical="center"/>
    </xf>
    <xf numFmtId="0" fontId="25" fillId="0" borderId="50" xfId="0" applyFont="1" applyBorder="1" applyAlignment="1">
      <alignment horizontal="center" vertical="center"/>
    </xf>
    <xf numFmtId="0" fontId="25" fillId="0" borderId="58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2" fillId="0" borderId="72" xfId="0" applyFont="1" applyBorder="1" applyAlignment="1">
      <alignment horizontal="center" vertical="center"/>
    </xf>
    <xf numFmtId="0" fontId="22" fillId="0" borderId="73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3" fillId="0" borderId="74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0" fontId="23" fillId="0" borderId="75" xfId="0" applyFont="1" applyBorder="1" applyAlignment="1">
      <alignment horizontal="center" vertical="center"/>
    </xf>
    <xf numFmtId="0" fontId="23" fillId="0" borderId="64" xfId="0" applyFont="1" applyBorder="1" applyAlignment="1">
      <alignment horizontal="center" vertical="center"/>
    </xf>
    <xf numFmtId="0" fontId="23" fillId="0" borderId="65" xfId="0" applyFont="1" applyBorder="1" applyAlignment="1">
      <alignment horizontal="center" vertical="center"/>
    </xf>
    <xf numFmtId="0" fontId="23" fillId="0" borderId="76" xfId="0" applyFont="1" applyBorder="1" applyAlignment="1">
      <alignment horizontal="center" vertical="center"/>
    </xf>
    <xf numFmtId="0" fontId="23" fillId="0" borderId="67" xfId="0" applyFont="1" applyBorder="1" applyAlignment="1">
      <alignment horizontal="center" vertical="center"/>
    </xf>
    <xf numFmtId="0" fontId="23" fillId="0" borderId="68" xfId="0" applyFont="1" applyBorder="1" applyAlignment="1">
      <alignment horizontal="center" vertical="center"/>
    </xf>
    <xf numFmtId="0" fontId="25" fillId="0" borderId="15" xfId="0" applyFont="1" applyBorder="1" applyAlignment="1">
      <alignment horizontal="right" vertical="center"/>
    </xf>
    <xf numFmtId="0" fontId="22" fillId="0" borderId="10" xfId="0" applyFont="1" applyBorder="1" applyAlignment="1">
      <alignment horizontal="center" vertical="center"/>
    </xf>
    <xf numFmtId="0" fontId="23" fillId="0" borderId="77" xfId="0" applyFont="1" applyBorder="1" applyAlignment="1">
      <alignment horizontal="center" vertical="center"/>
    </xf>
    <xf numFmtId="0" fontId="23" fillId="0" borderId="78" xfId="0" applyFont="1" applyBorder="1" applyAlignment="1">
      <alignment horizontal="center" vertical="center"/>
    </xf>
    <xf numFmtId="176" fontId="24" fillId="26" borderId="11" xfId="0" applyNumberFormat="1" applyFont="1" applyFill="1" applyBorder="1" applyAlignment="1">
      <alignment horizontal="center" vertical="center"/>
    </xf>
    <xf numFmtId="0" fontId="25" fillId="0" borderId="12" xfId="0" applyFont="1" applyBorder="1" applyAlignment="1">
      <alignment horizontal="right" vertical="center"/>
    </xf>
    <xf numFmtId="0" fontId="25" fillId="0" borderId="12" xfId="0" applyFont="1" applyBorder="1" applyAlignment="1">
      <alignment vertical="center"/>
    </xf>
    <xf numFmtId="0" fontId="23" fillId="0" borderId="79" xfId="0" applyFont="1" applyBorder="1" applyAlignment="1">
      <alignment horizontal="center" vertical="center"/>
    </xf>
    <xf numFmtId="0" fontId="23" fillId="0" borderId="80" xfId="0" applyFont="1" applyBorder="1" applyAlignment="1">
      <alignment horizontal="center" vertical="center"/>
    </xf>
    <xf numFmtId="0" fontId="23" fillId="0" borderId="8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3" fillId="0" borderId="84" xfId="0" applyFont="1" applyBorder="1" applyAlignment="1">
      <alignment horizontal="center" vertical="center"/>
    </xf>
    <xf numFmtId="176" fontId="24" fillId="26" borderId="71" xfId="0" applyNumberFormat="1" applyFont="1" applyFill="1" applyBorder="1" applyAlignment="1">
      <alignment horizontal="center" vertical="center"/>
    </xf>
    <xf numFmtId="176" fontId="24" fillId="26" borderId="92" xfId="0" applyNumberFormat="1" applyFont="1" applyFill="1" applyBorder="1" applyAlignment="1">
      <alignment horizontal="center" vertical="center"/>
    </xf>
    <xf numFmtId="0" fontId="23" fillId="0" borderId="82" xfId="0" applyFont="1" applyBorder="1" applyAlignment="1">
      <alignment horizontal="center" vertical="center"/>
    </xf>
    <xf numFmtId="0" fontId="23" fillId="0" borderId="83" xfId="0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/>
    </xf>
    <xf numFmtId="0" fontId="23" fillId="0" borderId="63" xfId="0" applyFont="1" applyBorder="1" applyAlignment="1">
      <alignment horizontal="center" vertical="center"/>
    </xf>
    <xf numFmtId="0" fontId="23" fillId="0" borderId="66" xfId="0" applyFont="1" applyBorder="1" applyAlignment="1">
      <alignment horizontal="center" vertical="center"/>
    </xf>
    <xf numFmtId="176" fontId="24" fillId="26" borderId="69" xfId="0" applyNumberFormat="1" applyFont="1" applyFill="1" applyBorder="1" applyAlignment="1">
      <alignment horizontal="center" vertical="center"/>
    </xf>
    <xf numFmtId="176" fontId="24" fillId="26" borderId="70" xfId="0" applyNumberFormat="1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3" fillId="0" borderId="91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22" fillId="0" borderId="72" xfId="0" applyFont="1" applyFill="1" applyBorder="1" applyAlignment="1">
      <alignment horizontal="center" vertical="center"/>
    </xf>
    <xf numFmtId="0" fontId="22" fillId="0" borderId="73" xfId="0" applyFont="1" applyFill="1" applyBorder="1" applyAlignment="1">
      <alignment horizontal="center" vertical="center"/>
    </xf>
    <xf numFmtId="0" fontId="22" fillId="0" borderId="45" xfId="0" applyFont="1" applyFill="1" applyBorder="1" applyAlignment="1">
      <alignment horizontal="center" vertical="center"/>
    </xf>
    <xf numFmtId="0" fontId="23" fillId="0" borderId="60" xfId="0" applyFont="1" applyFill="1" applyBorder="1" applyAlignment="1">
      <alignment horizontal="center" vertical="center"/>
    </xf>
    <xf numFmtId="0" fontId="23" fillId="0" borderId="61" xfId="0" applyFont="1" applyFill="1" applyBorder="1" applyAlignment="1">
      <alignment horizontal="center" vertical="center"/>
    </xf>
    <xf numFmtId="0" fontId="23" fillId="0" borderId="85" xfId="0" applyFont="1" applyFill="1" applyBorder="1" applyAlignment="1">
      <alignment horizontal="center" vertical="center"/>
    </xf>
    <xf numFmtId="0" fontId="23" fillId="0" borderId="63" xfId="0" applyFont="1" applyFill="1" applyBorder="1" applyAlignment="1">
      <alignment horizontal="center" vertical="center"/>
    </xf>
    <xf numFmtId="0" fontId="23" fillId="0" borderId="64" xfId="0" applyFont="1" applyFill="1" applyBorder="1" applyAlignment="1">
      <alignment horizontal="center" vertical="center"/>
    </xf>
    <xf numFmtId="0" fontId="23" fillId="0" borderId="86" xfId="0" applyFont="1" applyFill="1" applyBorder="1" applyAlignment="1">
      <alignment horizontal="center" vertical="center"/>
    </xf>
    <xf numFmtId="0" fontId="23" fillId="0" borderId="66" xfId="0" applyFont="1" applyFill="1" applyBorder="1" applyAlignment="1">
      <alignment horizontal="center" vertical="center"/>
    </xf>
    <xf numFmtId="0" fontId="23" fillId="0" borderId="67" xfId="0" applyFont="1" applyFill="1" applyBorder="1" applyAlignment="1">
      <alignment horizontal="center" vertical="center"/>
    </xf>
    <xf numFmtId="0" fontId="23" fillId="0" borderId="87" xfId="0" applyFont="1" applyFill="1" applyBorder="1" applyAlignment="1">
      <alignment horizontal="center" vertical="center"/>
    </xf>
    <xf numFmtId="0" fontId="39" fillId="0" borderId="101" xfId="125" applyFont="1" applyFill="1" applyBorder="1" applyAlignment="1">
      <alignment horizontal="center" vertical="center"/>
    </xf>
    <xf numFmtId="0" fontId="39" fillId="0" borderId="102" xfId="125" applyFont="1" applyFill="1" applyBorder="1" applyAlignment="1">
      <alignment horizontal="center" vertical="center"/>
    </xf>
    <xf numFmtId="0" fontId="39" fillId="0" borderId="88" xfId="125" applyFont="1" applyFill="1" applyBorder="1" applyAlignment="1">
      <alignment horizontal="center" vertical="center"/>
    </xf>
    <xf numFmtId="0" fontId="39" fillId="0" borderId="99" xfId="125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30" fillId="0" borderId="0" xfId="0" applyFont="1" applyAlignment="1">
      <alignment vertical="center" wrapText="1"/>
    </xf>
  </cellXfs>
  <cellStyles count="126">
    <cellStyle name="20% - アクセント 1" xfId="1" builtinId="30" customBuiltin="1"/>
    <cellStyle name="20% - アクセント 1 1" xfId="2"/>
    <cellStyle name="20% - アクセント 1 2" xfId="3"/>
    <cellStyle name="20% - アクセント 2" xfId="4" builtinId="34" customBuiltin="1"/>
    <cellStyle name="20% - アクセント 2 1" xfId="5"/>
    <cellStyle name="20% - アクセント 2 2" xfId="6"/>
    <cellStyle name="20% - アクセント 3" xfId="7" builtinId="38" customBuiltin="1"/>
    <cellStyle name="20% - アクセント 3 1" xfId="8"/>
    <cellStyle name="20% - アクセント 3 2" xfId="9"/>
    <cellStyle name="20% - アクセント 4" xfId="10" builtinId="42" customBuiltin="1"/>
    <cellStyle name="20% - アクセント 4 1" xfId="11"/>
    <cellStyle name="20% - アクセント 4 2" xfId="12"/>
    <cellStyle name="20% - アクセント 5" xfId="13" builtinId="46" customBuiltin="1"/>
    <cellStyle name="20% - アクセント 5 1" xfId="14"/>
    <cellStyle name="20% - アクセント 5 2" xfId="15"/>
    <cellStyle name="20% - アクセント 6" xfId="16" builtinId="50" customBuiltin="1"/>
    <cellStyle name="20% - アクセント 6 1" xfId="17"/>
    <cellStyle name="20% - アクセント 6 2" xfId="18"/>
    <cellStyle name="40% - アクセント 1" xfId="19" builtinId="31" customBuiltin="1"/>
    <cellStyle name="40% - アクセント 1 1" xfId="20"/>
    <cellStyle name="40% - アクセント 1 2" xfId="21"/>
    <cellStyle name="40% - アクセント 2" xfId="22" builtinId="35" customBuiltin="1"/>
    <cellStyle name="40% - アクセント 2 1" xfId="23"/>
    <cellStyle name="40% - アクセント 2 2" xfId="24"/>
    <cellStyle name="40% - アクセント 3" xfId="25" builtinId="39" customBuiltin="1"/>
    <cellStyle name="40% - アクセント 3 1" xfId="26"/>
    <cellStyle name="40% - アクセント 3 2" xfId="27"/>
    <cellStyle name="40% - アクセント 4" xfId="28" builtinId="43" customBuiltin="1"/>
    <cellStyle name="40% - アクセント 4 1" xfId="29"/>
    <cellStyle name="40% - アクセント 4 2" xfId="30"/>
    <cellStyle name="40% - アクセント 5" xfId="31" builtinId="47" customBuiltin="1"/>
    <cellStyle name="40% - アクセント 5 1" xfId="32"/>
    <cellStyle name="40% - アクセント 5 2" xfId="33"/>
    <cellStyle name="40% - アクセント 6" xfId="34" builtinId="51" customBuiltin="1"/>
    <cellStyle name="40% - アクセント 6 1" xfId="35"/>
    <cellStyle name="40% - アクセント 6 2" xfId="36"/>
    <cellStyle name="60% - アクセント 1" xfId="37" builtinId="32" customBuiltin="1"/>
    <cellStyle name="60% - アクセント 1 1" xfId="38"/>
    <cellStyle name="60% - アクセント 1 2" xfId="39"/>
    <cellStyle name="60% - アクセント 2" xfId="40" builtinId="36" customBuiltin="1"/>
    <cellStyle name="60% - アクセント 2 1" xfId="41"/>
    <cellStyle name="60% - アクセント 2 2" xfId="42"/>
    <cellStyle name="60% - アクセント 3" xfId="43" builtinId="40" customBuiltin="1"/>
    <cellStyle name="60% - アクセント 3 1" xfId="44"/>
    <cellStyle name="60% - アクセント 3 2" xfId="45"/>
    <cellStyle name="60% - アクセント 4" xfId="46" builtinId="44" customBuiltin="1"/>
    <cellStyle name="60% - アクセント 4 1" xfId="47"/>
    <cellStyle name="60% - アクセント 4 2" xfId="48"/>
    <cellStyle name="60% - アクセント 5" xfId="49" builtinId="48" customBuiltin="1"/>
    <cellStyle name="60% - アクセント 5 1" xfId="50"/>
    <cellStyle name="60% - アクセント 5 2" xfId="51"/>
    <cellStyle name="60% - アクセント 6" xfId="52" builtinId="52" customBuiltin="1"/>
    <cellStyle name="60% - アクセント 6 1" xfId="53"/>
    <cellStyle name="60% - アクセント 6 2" xfId="54"/>
    <cellStyle name="Excel Built-in Normal" xfId="55"/>
    <cellStyle name="アクセント 1" xfId="56" builtinId="29" customBuiltin="1"/>
    <cellStyle name="アクセント 1 1" xfId="57"/>
    <cellStyle name="アクセント 1 2" xfId="58"/>
    <cellStyle name="アクセント 2" xfId="59" builtinId="33" customBuiltin="1"/>
    <cellStyle name="アクセント 2 1" xfId="60"/>
    <cellStyle name="アクセント 2 2" xfId="61"/>
    <cellStyle name="アクセント 3" xfId="62" builtinId="37" customBuiltin="1"/>
    <cellStyle name="アクセント 3 1" xfId="63"/>
    <cellStyle name="アクセント 3 2" xfId="64"/>
    <cellStyle name="アクセント 4" xfId="65" builtinId="41" customBuiltin="1"/>
    <cellStyle name="アクセント 4 1" xfId="66"/>
    <cellStyle name="アクセント 4 2" xfId="67"/>
    <cellStyle name="アクセント 5" xfId="68" builtinId="45" customBuiltin="1"/>
    <cellStyle name="アクセント 5 1" xfId="69"/>
    <cellStyle name="アクセント 5 2" xfId="70"/>
    <cellStyle name="アクセント 6" xfId="71" builtinId="49" customBuiltin="1"/>
    <cellStyle name="アクセント 6 1" xfId="72"/>
    <cellStyle name="アクセント 6 2" xfId="73"/>
    <cellStyle name="タイトル" xfId="74" builtinId="15" customBuiltin="1"/>
    <cellStyle name="タイトル 1" xfId="75"/>
    <cellStyle name="タイトル 2" xfId="76"/>
    <cellStyle name="チェック セル" xfId="77" builtinId="23" customBuiltin="1"/>
    <cellStyle name="チェック セル 1" xfId="78"/>
    <cellStyle name="チェック セル 2" xfId="79"/>
    <cellStyle name="どちらでもない" xfId="80" builtinId="28" customBuiltin="1"/>
    <cellStyle name="どちらでもない 1" xfId="81"/>
    <cellStyle name="どちらでもない 2" xfId="82"/>
    <cellStyle name="メモ" xfId="83" builtinId="10" customBuiltin="1"/>
    <cellStyle name="メモ 1" xfId="84"/>
    <cellStyle name="メモ 2" xfId="85"/>
    <cellStyle name="リンク セル" xfId="86" builtinId="24" customBuiltin="1"/>
    <cellStyle name="リンク セル 1" xfId="87"/>
    <cellStyle name="リンク セル 2" xfId="88"/>
    <cellStyle name="悪い" xfId="89" builtinId="27" customBuiltin="1"/>
    <cellStyle name="悪い 1" xfId="90"/>
    <cellStyle name="悪い 2" xfId="91"/>
    <cellStyle name="計算" xfId="92" builtinId="22" customBuiltin="1"/>
    <cellStyle name="計算 1" xfId="93"/>
    <cellStyle name="計算 2" xfId="94"/>
    <cellStyle name="警告文" xfId="95" builtinId="11" customBuiltin="1"/>
    <cellStyle name="警告文 1" xfId="96"/>
    <cellStyle name="警告文 2" xfId="97"/>
    <cellStyle name="見出し 1" xfId="98" builtinId="16" customBuiltin="1"/>
    <cellStyle name="見出し 1 1" xfId="99"/>
    <cellStyle name="見出し 1 2" xfId="100"/>
    <cellStyle name="見出し 2" xfId="101" builtinId="17" customBuiltin="1"/>
    <cellStyle name="見出し 2 1" xfId="102"/>
    <cellStyle name="見出し 2 2" xfId="103"/>
    <cellStyle name="見出し 3" xfId="104" builtinId="18" customBuiltin="1"/>
    <cellStyle name="見出し 3 1" xfId="105"/>
    <cellStyle name="見出し 3 2" xfId="106"/>
    <cellStyle name="見出し 4" xfId="107" builtinId="19" customBuiltin="1"/>
    <cellStyle name="見出し 4 1" xfId="108"/>
    <cellStyle name="見出し 4 2" xfId="109"/>
    <cellStyle name="集計" xfId="110" builtinId="25" customBuiltin="1"/>
    <cellStyle name="集計 1" xfId="111"/>
    <cellStyle name="集計 2" xfId="112"/>
    <cellStyle name="出力" xfId="113" builtinId="21" customBuiltin="1"/>
    <cellStyle name="出力 1" xfId="114"/>
    <cellStyle name="出力 2" xfId="115"/>
    <cellStyle name="説明文" xfId="116" builtinId="53" customBuiltin="1"/>
    <cellStyle name="説明文 1" xfId="117"/>
    <cellStyle name="説明文 2" xfId="118"/>
    <cellStyle name="入力" xfId="119" builtinId="20" customBuiltin="1"/>
    <cellStyle name="入力 1" xfId="120"/>
    <cellStyle name="入力 2" xfId="121"/>
    <cellStyle name="標準" xfId="0" builtinId="0"/>
    <cellStyle name="標準 2" xfId="125"/>
    <cellStyle name="良い" xfId="122" builtinId="26" customBuiltin="1"/>
    <cellStyle name="良い 1" xfId="123"/>
    <cellStyle name="良い 2" xfId="12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CC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11</xdr:row>
      <xdr:rowOff>19050</xdr:rowOff>
    </xdr:from>
    <xdr:to>
      <xdr:col>19</xdr:col>
      <xdr:colOff>800100</xdr:colOff>
      <xdr:row>12</xdr:row>
      <xdr:rowOff>28575</xdr:rowOff>
    </xdr:to>
    <xdr:sp macro="" textlink="">
      <xdr:nvSpPr>
        <xdr:cNvPr id="2" name="正方形/長方形 1"/>
        <xdr:cNvSpPr/>
      </xdr:nvSpPr>
      <xdr:spPr bwMode="auto">
        <a:xfrm>
          <a:off x="19050" y="1924050"/>
          <a:ext cx="13811250" cy="180975"/>
        </a:xfrm>
        <a:prstGeom prst="rect">
          <a:avLst/>
        </a:prstGeom>
        <a:noFill/>
        <a:ln w="38100"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28575</xdr:colOff>
      <xdr:row>32</xdr:row>
      <xdr:rowOff>28575</xdr:rowOff>
    </xdr:from>
    <xdr:to>
      <xdr:col>20</xdr:col>
      <xdr:colOff>0</xdr:colOff>
      <xdr:row>33</xdr:row>
      <xdr:rowOff>38100</xdr:rowOff>
    </xdr:to>
    <xdr:sp macro="" textlink="">
      <xdr:nvSpPr>
        <xdr:cNvPr id="3" name="正方形/長方形 2"/>
        <xdr:cNvSpPr/>
      </xdr:nvSpPr>
      <xdr:spPr bwMode="auto">
        <a:xfrm>
          <a:off x="28575" y="5553075"/>
          <a:ext cx="13811250" cy="180975"/>
        </a:xfrm>
        <a:prstGeom prst="rect">
          <a:avLst/>
        </a:prstGeom>
        <a:noFill/>
        <a:ln w="38100"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800100</xdr:colOff>
      <xdr:row>11</xdr:row>
      <xdr:rowOff>109538</xdr:rowOff>
    </xdr:from>
    <xdr:to>
      <xdr:col>20</xdr:col>
      <xdr:colOff>0</xdr:colOff>
      <xdr:row>32</xdr:row>
      <xdr:rowOff>119063</xdr:rowOff>
    </xdr:to>
    <xdr:cxnSp macro="">
      <xdr:nvCxnSpPr>
        <xdr:cNvPr id="8" name="カギ線コネクタ 7"/>
        <xdr:cNvCxnSpPr>
          <a:stCxn id="2" idx="3"/>
          <a:endCxn id="3" idx="3"/>
        </xdr:cNvCxnSpPr>
      </xdr:nvCxnSpPr>
      <xdr:spPr bwMode="auto">
        <a:xfrm>
          <a:off x="13830300" y="2014538"/>
          <a:ext cx="9525" cy="3629025"/>
        </a:xfrm>
        <a:prstGeom prst="bentConnector3">
          <a:avLst>
            <a:gd name="adj1" fmla="val 250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arrow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0</xdr:col>
      <xdr:colOff>28575</xdr:colOff>
      <xdr:row>33</xdr:row>
      <xdr:rowOff>25229</xdr:rowOff>
    </xdr:from>
    <xdr:to>
      <xdr:col>20</xdr:col>
      <xdr:colOff>0</xdr:colOff>
      <xdr:row>34</xdr:row>
      <xdr:rowOff>3345</xdr:rowOff>
    </xdr:to>
    <xdr:sp macro="" textlink="">
      <xdr:nvSpPr>
        <xdr:cNvPr id="7" name="正方形/長方形 6"/>
        <xdr:cNvSpPr/>
      </xdr:nvSpPr>
      <xdr:spPr bwMode="auto">
        <a:xfrm>
          <a:off x="28575" y="5721179"/>
          <a:ext cx="13811250" cy="149566"/>
        </a:xfrm>
        <a:prstGeom prst="rect">
          <a:avLst/>
        </a:prstGeom>
        <a:noFill/>
        <a:ln w="38100"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28575</xdr:colOff>
      <xdr:row>34</xdr:row>
      <xdr:rowOff>19050</xdr:rowOff>
    </xdr:from>
    <xdr:to>
      <xdr:col>20</xdr:col>
      <xdr:colOff>0</xdr:colOff>
      <xdr:row>35</xdr:row>
      <xdr:rowOff>28575</xdr:rowOff>
    </xdr:to>
    <xdr:sp macro="" textlink="">
      <xdr:nvSpPr>
        <xdr:cNvPr id="10" name="正方形/長方形 9"/>
        <xdr:cNvSpPr/>
      </xdr:nvSpPr>
      <xdr:spPr bwMode="auto">
        <a:xfrm>
          <a:off x="28575" y="5886450"/>
          <a:ext cx="13811250" cy="180975"/>
        </a:xfrm>
        <a:prstGeom prst="rect">
          <a:avLst/>
        </a:prstGeom>
        <a:noFill/>
        <a:ln w="38100"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19</xdr:col>
      <xdr:colOff>781050</xdr:colOff>
      <xdr:row>19</xdr:row>
      <xdr:rowOff>9525</xdr:rowOff>
    </xdr:to>
    <xdr:sp macro="" textlink="">
      <xdr:nvSpPr>
        <xdr:cNvPr id="12" name="正方形/長方形 11"/>
        <xdr:cNvSpPr/>
      </xdr:nvSpPr>
      <xdr:spPr bwMode="auto">
        <a:xfrm>
          <a:off x="0" y="3105150"/>
          <a:ext cx="13811250" cy="180975"/>
        </a:xfrm>
        <a:prstGeom prst="rect">
          <a:avLst/>
        </a:prstGeom>
        <a:noFill/>
        <a:ln w="38100"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19</xdr:col>
      <xdr:colOff>781050</xdr:colOff>
      <xdr:row>21</xdr:row>
      <xdr:rowOff>9525</xdr:rowOff>
    </xdr:to>
    <xdr:sp macro="" textlink="">
      <xdr:nvSpPr>
        <xdr:cNvPr id="13" name="正方形/長方形 12"/>
        <xdr:cNvSpPr/>
      </xdr:nvSpPr>
      <xdr:spPr bwMode="auto">
        <a:xfrm>
          <a:off x="0" y="3457575"/>
          <a:ext cx="13811250" cy="180975"/>
        </a:xfrm>
        <a:prstGeom prst="rect">
          <a:avLst/>
        </a:prstGeom>
        <a:noFill/>
        <a:ln w="38100"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>
            <a:solidFill>
              <a:schemeClr val="bg1">
                <a:lumMod val="75000"/>
              </a:schemeClr>
            </a:solidFill>
          </a:endParaRPr>
        </a:p>
      </xdr:txBody>
    </xdr:sp>
    <xdr:clientData/>
  </xdr:twoCellAnchor>
  <xdr:twoCellAnchor>
    <xdr:from>
      <xdr:col>19</xdr:col>
      <xdr:colOff>781050</xdr:colOff>
      <xdr:row>18</xdr:row>
      <xdr:rowOff>90488</xdr:rowOff>
    </xdr:from>
    <xdr:to>
      <xdr:col>20</xdr:col>
      <xdr:colOff>0</xdr:colOff>
      <xdr:row>33</xdr:row>
      <xdr:rowOff>100012</xdr:rowOff>
    </xdr:to>
    <xdr:cxnSp macro="">
      <xdr:nvCxnSpPr>
        <xdr:cNvPr id="14" name="カギ線コネクタ 13"/>
        <xdr:cNvCxnSpPr>
          <a:stCxn id="12" idx="3"/>
          <a:endCxn id="7" idx="3"/>
        </xdr:cNvCxnSpPr>
      </xdr:nvCxnSpPr>
      <xdr:spPr bwMode="auto">
        <a:xfrm>
          <a:off x="13811250" y="3195638"/>
          <a:ext cx="28575" cy="2600324"/>
        </a:xfrm>
        <a:prstGeom prst="bentConnector3">
          <a:avLst>
            <a:gd name="adj1" fmla="val 90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arrow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19</xdr:col>
      <xdr:colOff>781050</xdr:colOff>
      <xdr:row>20</xdr:row>
      <xdr:rowOff>90488</xdr:rowOff>
    </xdr:from>
    <xdr:to>
      <xdr:col>20</xdr:col>
      <xdr:colOff>0</xdr:colOff>
      <xdr:row>34</xdr:row>
      <xdr:rowOff>109538</xdr:rowOff>
    </xdr:to>
    <xdr:cxnSp macro="">
      <xdr:nvCxnSpPr>
        <xdr:cNvPr id="17" name="カギ線コネクタ 16"/>
        <xdr:cNvCxnSpPr>
          <a:stCxn id="13" idx="3"/>
          <a:endCxn id="10" idx="3"/>
        </xdr:cNvCxnSpPr>
      </xdr:nvCxnSpPr>
      <xdr:spPr bwMode="auto">
        <a:xfrm>
          <a:off x="13811250" y="3548063"/>
          <a:ext cx="28575" cy="2428875"/>
        </a:xfrm>
        <a:prstGeom prst="bentConnector3">
          <a:avLst>
            <a:gd name="adj1" fmla="val 246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arrow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0</xdr:col>
      <xdr:colOff>19050</xdr:colOff>
      <xdr:row>35</xdr:row>
      <xdr:rowOff>9525</xdr:rowOff>
    </xdr:from>
    <xdr:to>
      <xdr:col>19</xdr:col>
      <xdr:colOff>800100</xdr:colOff>
      <xdr:row>36</xdr:row>
      <xdr:rowOff>19050</xdr:rowOff>
    </xdr:to>
    <xdr:sp macro="" textlink="">
      <xdr:nvSpPr>
        <xdr:cNvPr id="15" name="正方形/長方形 14"/>
        <xdr:cNvSpPr/>
      </xdr:nvSpPr>
      <xdr:spPr bwMode="auto">
        <a:xfrm>
          <a:off x="19050" y="6048375"/>
          <a:ext cx="13811250" cy="180975"/>
        </a:xfrm>
        <a:prstGeom prst="rect">
          <a:avLst/>
        </a:prstGeom>
        <a:noFill/>
        <a:ln w="38100">
          <a:solidFill>
            <a:srgbClr val="FF0000"/>
          </a:solidFill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800100</xdr:colOff>
      <xdr:row>32</xdr:row>
      <xdr:rowOff>119063</xdr:rowOff>
    </xdr:from>
    <xdr:to>
      <xdr:col>20</xdr:col>
      <xdr:colOff>0</xdr:colOff>
      <xdr:row>35</xdr:row>
      <xdr:rowOff>100013</xdr:rowOff>
    </xdr:to>
    <xdr:cxnSp macro="">
      <xdr:nvCxnSpPr>
        <xdr:cNvPr id="16" name="カギ線コネクタ 15"/>
        <xdr:cNvCxnSpPr>
          <a:stCxn id="3" idx="3"/>
          <a:endCxn id="15" idx="3"/>
        </xdr:cNvCxnSpPr>
      </xdr:nvCxnSpPr>
      <xdr:spPr bwMode="auto">
        <a:xfrm flipH="1">
          <a:off x="13830300" y="5643563"/>
          <a:ext cx="9525" cy="495300"/>
        </a:xfrm>
        <a:prstGeom prst="bentConnector3">
          <a:avLst>
            <a:gd name="adj1" fmla="val -240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arrow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9"/>
  <sheetViews>
    <sheetView tabSelected="1" zoomScale="90" zoomScaleNormal="90" workbookViewId="0">
      <pane xSplit="1" topLeftCell="B1" activePane="topRight" state="frozen"/>
      <selection pane="topRight"/>
    </sheetView>
  </sheetViews>
  <sheetFormatPr defaultRowHeight="13.5"/>
  <cols>
    <col min="1" max="1" width="17.375" customWidth="1"/>
    <col min="2" max="16" width="6.125" style="1" customWidth="1"/>
    <col min="17" max="19" width="6.125" style="102" hidden="1" customWidth="1"/>
    <col min="20" max="26" width="7.125" customWidth="1"/>
    <col min="27" max="27" width="9.25" style="101" customWidth="1"/>
    <col min="28" max="30" width="7.125" customWidth="1"/>
  </cols>
  <sheetData>
    <row r="1" spans="1:31" ht="39" customHeight="1">
      <c r="A1" s="2" t="s">
        <v>0</v>
      </c>
      <c r="D1" s="3"/>
    </row>
    <row r="2" spans="1:31" s="1" customFormat="1" ht="27" customHeight="1">
      <c r="A2" s="4" t="s">
        <v>1</v>
      </c>
      <c r="B2" s="193" t="s">
        <v>2</v>
      </c>
      <c r="C2" s="193"/>
      <c r="D2" s="193"/>
      <c r="E2" s="194" t="s">
        <v>3</v>
      </c>
      <c r="F2" s="194"/>
      <c r="G2" s="194"/>
      <c r="H2" s="194" t="s">
        <v>76</v>
      </c>
      <c r="I2" s="194"/>
      <c r="J2" s="194"/>
      <c r="K2" s="194" t="s">
        <v>38</v>
      </c>
      <c r="L2" s="194"/>
      <c r="M2" s="194"/>
      <c r="N2" s="194"/>
      <c r="O2" s="194"/>
      <c r="P2" s="194"/>
      <c r="Q2" s="206" t="s">
        <v>33</v>
      </c>
      <c r="R2" s="207"/>
      <c r="S2" s="207"/>
      <c r="T2" s="5" t="s">
        <v>4</v>
      </c>
      <c r="U2" s="6" t="s">
        <v>5</v>
      </c>
      <c r="V2" s="8" t="s">
        <v>6</v>
      </c>
      <c r="W2" s="9" t="s">
        <v>7</v>
      </c>
      <c r="X2" s="5" t="s">
        <v>8</v>
      </c>
      <c r="Y2" s="6" t="s">
        <v>9</v>
      </c>
      <c r="Z2" s="7" t="s">
        <v>10</v>
      </c>
      <c r="AA2" s="105" t="s">
        <v>11</v>
      </c>
      <c r="AB2" s="6" t="s">
        <v>12</v>
      </c>
      <c r="AC2" s="6" t="s">
        <v>13</v>
      </c>
      <c r="AD2" s="6" t="s">
        <v>14</v>
      </c>
      <c r="AE2" s="10" t="s">
        <v>15</v>
      </c>
    </row>
    <row r="3" spans="1:31" ht="17.25" customHeight="1">
      <c r="A3" s="171" t="s">
        <v>2</v>
      </c>
      <c r="B3" s="174"/>
      <c r="C3" s="175"/>
      <c r="D3" s="176"/>
      <c r="E3" s="11">
        <v>5</v>
      </c>
      <c r="F3" s="82" t="s">
        <v>16</v>
      </c>
      <c r="G3" s="46">
        <v>0</v>
      </c>
      <c r="H3" s="46">
        <v>4</v>
      </c>
      <c r="I3" s="82" t="s">
        <v>16</v>
      </c>
      <c r="J3" s="46">
        <v>1</v>
      </c>
      <c r="K3" s="46">
        <v>2</v>
      </c>
      <c r="L3" s="82" t="s">
        <v>16</v>
      </c>
      <c r="M3" s="46">
        <v>6</v>
      </c>
      <c r="N3" s="139"/>
      <c r="O3" s="100"/>
      <c r="P3" s="140"/>
      <c r="Q3" s="130"/>
      <c r="R3" s="131" t="s">
        <v>16</v>
      </c>
      <c r="S3" s="130"/>
      <c r="T3" s="127">
        <f t="shared" ref="T3:T16" si="0">IF(B3&gt;D3,1,"0")+IF(E3&gt;G3,1,"0")+IF(H3&gt;J3,1,"0")+IF(K3&gt;M3,1,"0")+IF(N3&gt;P3,1,"0")+IF(Q3&gt;S3,1,"0")</f>
        <v>2</v>
      </c>
      <c r="U3" s="13">
        <f t="shared" ref="U3:U19" si="1">IF(B3="",0,IF(B3=D3,1,"0"))+IF(E3="",0,IF(E3=G3,1,"0"))+IF(H3="",0,IF(H3=J3,1,"0"))+IF(K3="",0,IF(K3=M3,1,"0"))+IF(N3="",0,IF(N3=P3,1,"0")+IF(Q3="",0,IF(Q3=S3,1,"0")))</f>
        <v>0</v>
      </c>
      <c r="V3" s="14">
        <f t="shared" ref="V3:V16" si="2">IF(B3&lt;D3,1,"0")+IF(E3&lt;G3,1,"0")+IF(H3&lt;J3,1,"0")+IF(K3&lt;M3,1,"0")+IF(N3&lt;P3,1,"0"+IF(Q3&lt;S3,1,"0"))</f>
        <v>1</v>
      </c>
      <c r="W3" s="15">
        <f t="shared" ref="W3:W16" si="3">T3*3+U3*1+V3*0</f>
        <v>6</v>
      </c>
      <c r="X3" s="16">
        <f t="shared" ref="X3:X16" si="4">B3+E3+H3+K3+N3+Q3</f>
        <v>11</v>
      </c>
      <c r="Y3" s="17">
        <f t="shared" ref="Y3:Y16" si="5">D3+G3+J3+M3+P3+S3</f>
        <v>7</v>
      </c>
      <c r="Z3" s="18">
        <f t="shared" ref="Z3:Z16" si="6">X3-Y3</f>
        <v>4</v>
      </c>
      <c r="AA3" s="204">
        <f>RANK(AB3,$AB$3:$AB$19)</f>
        <v>2</v>
      </c>
      <c r="AB3" s="165">
        <f>SUM(W3:W5)</f>
        <v>19</v>
      </c>
      <c r="AC3" s="165">
        <f>SUM(X3:X5)</f>
        <v>29</v>
      </c>
      <c r="AD3" s="165">
        <f>SUM(Y3:Y5)</f>
        <v>15</v>
      </c>
      <c r="AE3" s="168">
        <f>AC3-AD3</f>
        <v>14</v>
      </c>
    </row>
    <row r="4" spans="1:31" ht="17.25" customHeight="1">
      <c r="A4" s="172"/>
      <c r="B4" s="177"/>
      <c r="C4" s="178"/>
      <c r="D4" s="179"/>
      <c r="E4" s="29">
        <v>3</v>
      </c>
      <c r="F4" s="86" t="s">
        <v>16</v>
      </c>
      <c r="G4" s="29">
        <v>0</v>
      </c>
      <c r="H4" s="29">
        <v>4</v>
      </c>
      <c r="I4" s="86" t="s">
        <v>16</v>
      </c>
      <c r="J4" s="29">
        <v>2</v>
      </c>
      <c r="K4" s="29">
        <v>0</v>
      </c>
      <c r="L4" s="86" t="s">
        <v>16</v>
      </c>
      <c r="M4" s="29">
        <v>3</v>
      </c>
      <c r="N4" s="93"/>
      <c r="O4" s="93"/>
      <c r="P4" s="93"/>
      <c r="Q4" s="92"/>
      <c r="R4" s="93" t="s">
        <v>16</v>
      </c>
      <c r="S4" s="92"/>
      <c r="T4" s="94">
        <f t="shared" si="0"/>
        <v>2</v>
      </c>
      <c r="U4" s="95">
        <f t="shared" si="1"/>
        <v>0</v>
      </c>
      <c r="V4" s="96">
        <f t="shared" si="2"/>
        <v>1</v>
      </c>
      <c r="W4" s="97">
        <f t="shared" si="3"/>
        <v>6</v>
      </c>
      <c r="X4" s="98">
        <f t="shared" si="4"/>
        <v>7</v>
      </c>
      <c r="Y4" s="95">
        <f t="shared" si="5"/>
        <v>5</v>
      </c>
      <c r="Z4" s="99">
        <f t="shared" si="6"/>
        <v>2</v>
      </c>
      <c r="AA4" s="205"/>
      <c r="AB4" s="166"/>
      <c r="AC4" s="166"/>
      <c r="AD4" s="166"/>
      <c r="AE4" s="169"/>
    </row>
    <row r="5" spans="1:31" ht="17.25" customHeight="1">
      <c r="A5" s="173"/>
      <c r="B5" s="180"/>
      <c r="C5" s="181"/>
      <c r="D5" s="182"/>
      <c r="E5" s="19">
        <v>6</v>
      </c>
      <c r="F5" s="83"/>
      <c r="G5" s="19">
        <v>0</v>
      </c>
      <c r="H5" s="19">
        <v>4</v>
      </c>
      <c r="I5" s="83"/>
      <c r="J5" s="19">
        <v>2</v>
      </c>
      <c r="K5" s="19">
        <v>1</v>
      </c>
      <c r="L5" s="83"/>
      <c r="M5" s="19">
        <v>1</v>
      </c>
      <c r="N5" s="90"/>
      <c r="O5" s="90"/>
      <c r="P5" s="90"/>
      <c r="Q5" s="91"/>
      <c r="R5" s="90"/>
      <c r="S5" s="111"/>
      <c r="T5" s="20">
        <f>IF(B5&gt;D5,1,"0")+IF(E5&gt;G5,1,"0")+IF(H5&gt;J5,1,"0")+IF(K5&gt;M5,1,"0")+IF(N5&gt;P5,1,"0")+IF(Q5&gt;S5,1,"0")</f>
        <v>2</v>
      </c>
      <c r="U5" s="21">
        <f>IF(B5="",0,IF(B5=D5,1,"0"))+IF(E5="",0,IF(E5=G5,1,"0"))+IF(H5="",0,IF(H5=J5,1,"0"))+IF(K5="",0,IF(K5=M5,1,"0"))+IF(N5="",0,IF(N5=P5,1,"0")+IF(Q5="",0,IF(Q5=S5,1,"0")))</f>
        <v>1</v>
      </c>
      <c r="V5" s="22">
        <f>IF(B5&lt;D5,1,"0")+IF(E5&lt;G5,1,"0")+IF(H5&lt;J5,1,"0")+IF(K5&lt;M5,1,"0")+IF(N5&lt;P5,1,"0"+IF(Q5&lt;S5,1,"0"))</f>
        <v>0</v>
      </c>
      <c r="W5" s="23">
        <f>T5*3+U5*1+V5*0</f>
        <v>7</v>
      </c>
      <c r="X5" s="24">
        <f>B5+E5+H5+K5+N5+Q5</f>
        <v>11</v>
      </c>
      <c r="Y5" s="21">
        <f>D5+G5+J5+M5+P5+S5</f>
        <v>3</v>
      </c>
      <c r="Z5" s="25">
        <f>X5-Y5</f>
        <v>8</v>
      </c>
      <c r="AA5" s="197"/>
      <c r="AB5" s="167"/>
      <c r="AC5" s="167"/>
      <c r="AD5" s="167"/>
      <c r="AE5" s="170"/>
    </row>
    <row r="6" spans="1:31" ht="17.25" customHeight="1">
      <c r="A6" s="171" t="s">
        <v>3</v>
      </c>
      <c r="B6" s="11">
        <v>0</v>
      </c>
      <c r="C6" s="82" t="s">
        <v>16</v>
      </c>
      <c r="D6" s="11">
        <v>5</v>
      </c>
      <c r="E6" s="201"/>
      <c r="F6" s="175"/>
      <c r="G6" s="176"/>
      <c r="H6" s="11">
        <v>0</v>
      </c>
      <c r="I6" s="82" t="s">
        <v>16</v>
      </c>
      <c r="J6" s="11">
        <v>0</v>
      </c>
      <c r="K6" s="11">
        <v>1</v>
      </c>
      <c r="L6" s="82" t="s">
        <v>16</v>
      </c>
      <c r="M6" s="11">
        <v>4</v>
      </c>
      <c r="N6" s="139"/>
      <c r="O6" s="100"/>
      <c r="P6" s="139"/>
      <c r="Q6" s="11"/>
      <c r="R6" s="82" t="s">
        <v>16</v>
      </c>
      <c r="S6" s="11"/>
      <c r="T6" s="12">
        <f t="shared" si="0"/>
        <v>0</v>
      </c>
      <c r="U6" s="13">
        <f t="shared" si="1"/>
        <v>1</v>
      </c>
      <c r="V6" s="14">
        <f t="shared" si="2"/>
        <v>2</v>
      </c>
      <c r="W6" s="26">
        <f t="shared" si="3"/>
        <v>1</v>
      </c>
      <c r="X6" s="27">
        <f t="shared" si="4"/>
        <v>1</v>
      </c>
      <c r="Y6" s="13">
        <f t="shared" si="5"/>
        <v>9</v>
      </c>
      <c r="Z6" s="28">
        <f t="shared" si="6"/>
        <v>-8</v>
      </c>
      <c r="AA6" s="204">
        <f>RANK(AB6,$AB$3:$AB$19)</f>
        <v>4</v>
      </c>
      <c r="AB6" s="165">
        <f>SUM(W6:W8)</f>
        <v>1</v>
      </c>
      <c r="AC6" s="165">
        <f>SUM(X6:X8)</f>
        <v>4</v>
      </c>
      <c r="AD6" s="165">
        <f>SUM(Y6:Y8)</f>
        <v>33</v>
      </c>
      <c r="AE6" s="168">
        <f>AC6-AD6</f>
        <v>-29</v>
      </c>
    </row>
    <row r="7" spans="1:31" ht="17.25" customHeight="1">
      <c r="A7" s="172"/>
      <c r="B7" s="29">
        <v>0</v>
      </c>
      <c r="C7" s="86" t="s">
        <v>16</v>
      </c>
      <c r="D7" s="29">
        <v>3</v>
      </c>
      <c r="E7" s="202"/>
      <c r="F7" s="178"/>
      <c r="G7" s="179"/>
      <c r="H7" s="29">
        <v>1</v>
      </c>
      <c r="I7" s="86" t="s">
        <v>16</v>
      </c>
      <c r="J7" s="29">
        <v>3</v>
      </c>
      <c r="K7" s="92">
        <v>0</v>
      </c>
      <c r="L7" s="93" t="s">
        <v>16</v>
      </c>
      <c r="M7" s="92">
        <v>4</v>
      </c>
      <c r="N7" s="93"/>
      <c r="O7" s="93"/>
      <c r="P7" s="93"/>
      <c r="Q7" s="29"/>
      <c r="R7" s="86" t="s">
        <v>16</v>
      </c>
      <c r="S7" s="29"/>
      <c r="T7" s="94">
        <f t="shared" si="0"/>
        <v>0</v>
      </c>
      <c r="U7" s="95">
        <f t="shared" si="1"/>
        <v>0</v>
      </c>
      <c r="V7" s="96">
        <f t="shared" si="2"/>
        <v>3</v>
      </c>
      <c r="W7" s="97">
        <f t="shared" si="3"/>
        <v>0</v>
      </c>
      <c r="X7" s="98">
        <f t="shared" si="4"/>
        <v>1</v>
      </c>
      <c r="Y7" s="95">
        <f t="shared" si="5"/>
        <v>10</v>
      </c>
      <c r="Z7" s="99">
        <f t="shared" si="6"/>
        <v>-9</v>
      </c>
      <c r="AA7" s="205"/>
      <c r="AB7" s="166"/>
      <c r="AC7" s="166"/>
      <c r="AD7" s="166"/>
      <c r="AE7" s="169"/>
    </row>
    <row r="8" spans="1:31" ht="17.25" customHeight="1">
      <c r="A8" s="173"/>
      <c r="B8" s="19">
        <v>0</v>
      </c>
      <c r="C8" s="83"/>
      <c r="D8" s="19">
        <v>6</v>
      </c>
      <c r="E8" s="203"/>
      <c r="F8" s="181"/>
      <c r="G8" s="182"/>
      <c r="H8" s="19">
        <v>2</v>
      </c>
      <c r="I8" s="83"/>
      <c r="J8" s="19">
        <v>3</v>
      </c>
      <c r="K8" s="91">
        <v>0</v>
      </c>
      <c r="L8" s="90"/>
      <c r="M8" s="91">
        <v>5</v>
      </c>
      <c r="N8" s="90"/>
      <c r="O8" s="90"/>
      <c r="P8" s="90"/>
      <c r="Q8" s="19"/>
      <c r="R8" s="83"/>
      <c r="S8" s="19"/>
      <c r="T8" s="20">
        <f>IF(B8&gt;D8,1,"0")+IF(E8&gt;G8,1,"0")+IF(H8&gt;J8,1,"0")+IF(K8&gt;M8,1,"0")+IF(N8&gt;P8,1,"0")+IF(Q8&gt;S8,1,"0")</f>
        <v>0</v>
      </c>
      <c r="U8" s="21">
        <f>IF(B8="",0,IF(B8=D8,1,"0"))+IF(E8="",0,IF(E8=G8,1,"0"))+IF(H8="",0,IF(H8=J8,1,"0"))+IF(K8="",0,IF(K8=M8,1,"0"))+IF(N8="",0,IF(N8=P8,1,"0")+IF(Q8="",0,IF(Q8=S8,1,"0")))</f>
        <v>0</v>
      </c>
      <c r="V8" s="22">
        <f>IF(B8&lt;D8,1,"0")+IF(E8&lt;G8,1,"0")+IF(H8&lt;J8,1,"0")+IF(K8&lt;M8,1,"0")+IF(N8&lt;P8,1,"0"+IF(Q8&lt;S8,1,"0"))</f>
        <v>3</v>
      </c>
      <c r="W8" s="23">
        <f>T8*3+U8*1+V8*0</f>
        <v>0</v>
      </c>
      <c r="X8" s="24">
        <f>B8+E8+H8+K8+N8+Q8</f>
        <v>2</v>
      </c>
      <c r="Y8" s="21">
        <f>D8+G8+J8+M8+P8+S8</f>
        <v>14</v>
      </c>
      <c r="Z8" s="25">
        <f>X8-Y8</f>
        <v>-12</v>
      </c>
      <c r="AA8" s="197"/>
      <c r="AB8" s="167"/>
      <c r="AC8" s="167"/>
      <c r="AD8" s="167"/>
      <c r="AE8" s="170"/>
    </row>
    <row r="9" spans="1:31" ht="17.25" customHeight="1">
      <c r="A9" s="171" t="s">
        <v>75</v>
      </c>
      <c r="B9" s="11">
        <v>1</v>
      </c>
      <c r="C9" s="82" t="s">
        <v>16</v>
      </c>
      <c r="D9" s="11">
        <v>4</v>
      </c>
      <c r="E9" s="11">
        <v>0</v>
      </c>
      <c r="F9" s="82" t="s">
        <v>16</v>
      </c>
      <c r="G9" s="11">
        <v>0</v>
      </c>
      <c r="H9" s="201"/>
      <c r="I9" s="175"/>
      <c r="J9" s="176"/>
      <c r="K9" s="11">
        <v>0</v>
      </c>
      <c r="L9" s="82" t="s">
        <v>16</v>
      </c>
      <c r="M9" s="11">
        <v>0</v>
      </c>
      <c r="N9" s="139"/>
      <c r="O9" s="100"/>
      <c r="P9" s="139"/>
      <c r="Q9" s="110"/>
      <c r="R9" s="100" t="s">
        <v>16</v>
      </c>
      <c r="S9" s="110"/>
      <c r="T9" s="12">
        <f t="shared" si="0"/>
        <v>0</v>
      </c>
      <c r="U9" s="13">
        <f t="shared" si="1"/>
        <v>2</v>
      </c>
      <c r="V9" s="14">
        <f t="shared" si="2"/>
        <v>1</v>
      </c>
      <c r="W9" s="26">
        <f t="shared" si="3"/>
        <v>2</v>
      </c>
      <c r="X9" s="27">
        <f t="shared" si="4"/>
        <v>1</v>
      </c>
      <c r="Y9" s="13">
        <f t="shared" si="5"/>
        <v>4</v>
      </c>
      <c r="Z9" s="28">
        <f t="shared" si="6"/>
        <v>-3</v>
      </c>
      <c r="AA9" s="204">
        <f>RANK(AB9,$AB$3:$AB$19)</f>
        <v>3</v>
      </c>
      <c r="AB9" s="165">
        <f>SUM(W9:W11)</f>
        <v>8</v>
      </c>
      <c r="AC9" s="165">
        <f>SUM(X9:X11)</f>
        <v>11</v>
      </c>
      <c r="AD9" s="165">
        <f>SUM(Y9:Y11)</f>
        <v>20</v>
      </c>
      <c r="AE9" s="168">
        <f>AC9-AD9</f>
        <v>-9</v>
      </c>
    </row>
    <row r="10" spans="1:31" ht="17.25" customHeight="1">
      <c r="A10" s="172"/>
      <c r="B10" s="29">
        <v>2</v>
      </c>
      <c r="C10" s="86" t="s">
        <v>16</v>
      </c>
      <c r="D10" s="29">
        <v>4</v>
      </c>
      <c r="E10" s="29">
        <v>3</v>
      </c>
      <c r="F10" s="86" t="s">
        <v>16</v>
      </c>
      <c r="G10" s="29">
        <v>1</v>
      </c>
      <c r="H10" s="202"/>
      <c r="I10" s="178"/>
      <c r="J10" s="179"/>
      <c r="K10" s="29">
        <v>0</v>
      </c>
      <c r="L10" s="86" t="s">
        <v>16</v>
      </c>
      <c r="M10" s="29">
        <v>1</v>
      </c>
      <c r="N10" s="93"/>
      <c r="O10" s="93"/>
      <c r="P10" s="93"/>
      <c r="Q10" s="92"/>
      <c r="R10" s="93" t="s">
        <v>16</v>
      </c>
      <c r="S10" s="92"/>
      <c r="T10" s="94">
        <f t="shared" si="0"/>
        <v>1</v>
      </c>
      <c r="U10" s="95">
        <f t="shared" si="1"/>
        <v>0</v>
      </c>
      <c r="V10" s="96">
        <f t="shared" si="2"/>
        <v>2</v>
      </c>
      <c r="W10" s="97">
        <f t="shared" si="3"/>
        <v>3</v>
      </c>
      <c r="X10" s="98">
        <f t="shared" si="4"/>
        <v>5</v>
      </c>
      <c r="Y10" s="95">
        <f t="shared" si="5"/>
        <v>6</v>
      </c>
      <c r="Z10" s="99">
        <f t="shared" si="6"/>
        <v>-1</v>
      </c>
      <c r="AA10" s="205"/>
      <c r="AB10" s="166"/>
      <c r="AC10" s="166"/>
      <c r="AD10" s="166"/>
      <c r="AE10" s="169"/>
    </row>
    <row r="11" spans="1:31" ht="17.25" customHeight="1">
      <c r="A11" s="173"/>
      <c r="B11" s="19">
        <v>2</v>
      </c>
      <c r="C11" s="83"/>
      <c r="D11" s="19">
        <v>4</v>
      </c>
      <c r="E11" s="19">
        <v>3</v>
      </c>
      <c r="F11" s="83"/>
      <c r="G11" s="19">
        <v>2</v>
      </c>
      <c r="H11" s="203"/>
      <c r="I11" s="181"/>
      <c r="J11" s="182"/>
      <c r="K11" s="19">
        <v>0</v>
      </c>
      <c r="L11" s="83"/>
      <c r="M11" s="19">
        <v>4</v>
      </c>
      <c r="N11" s="90"/>
      <c r="O11" s="90"/>
      <c r="P11" s="90"/>
      <c r="Q11" s="91"/>
      <c r="R11" s="90"/>
      <c r="S11" s="91"/>
      <c r="T11" s="20">
        <f>IF(B11&gt;D11,1,"0")+IF(E11&gt;G11,1,"0")+IF(H11&gt;J11,1,"0")+IF(K11&gt;M11,1,"0")+IF(N11&gt;P11,1,"0")+IF(Q11&gt;S11,1,"0")</f>
        <v>1</v>
      </c>
      <c r="U11" s="21">
        <f>IF(B11="",0,IF(B11=D11,1,"0"))+IF(E11="",0,IF(E11=G11,1,"0"))+IF(H11="",0,IF(H11=J11,1,"0"))+IF(K11="",0,IF(K11=M11,1,"0"))+IF(N11="",0,IF(N11=P11,1,"0")+IF(Q11="",0,IF(Q11=S11,1,"0")))</f>
        <v>0</v>
      </c>
      <c r="V11" s="22">
        <f>IF(B11&lt;D11,1,"0")+IF(E11&lt;G11,1,"0")+IF(H11&lt;J11,1,"0")+IF(K11&lt;M11,1,"0")+IF(N11&lt;P11,1,"0"+IF(Q11&lt;S11,1,"0"))</f>
        <v>2</v>
      </c>
      <c r="W11" s="23">
        <f>T11*3+U11*1+V11*0</f>
        <v>3</v>
      </c>
      <c r="X11" s="24">
        <f>B11+E11+H11+K11+N11+Q11</f>
        <v>5</v>
      </c>
      <c r="Y11" s="21">
        <f>D11+G11+J11+M11+P11+S11</f>
        <v>10</v>
      </c>
      <c r="Z11" s="25">
        <f>X11-Y11</f>
        <v>-5</v>
      </c>
      <c r="AA11" s="197"/>
      <c r="AB11" s="167"/>
      <c r="AC11" s="167"/>
      <c r="AD11" s="167"/>
      <c r="AE11" s="170"/>
    </row>
    <row r="12" spans="1:31" ht="17.25" customHeight="1">
      <c r="A12" s="171" t="s">
        <v>38</v>
      </c>
      <c r="B12" s="11">
        <v>6</v>
      </c>
      <c r="C12" s="82" t="s">
        <v>16</v>
      </c>
      <c r="D12" s="11">
        <v>2</v>
      </c>
      <c r="E12" s="11">
        <v>4</v>
      </c>
      <c r="F12" s="82" t="s">
        <v>16</v>
      </c>
      <c r="G12" s="11">
        <v>1</v>
      </c>
      <c r="H12" s="11">
        <v>0</v>
      </c>
      <c r="I12" s="82" t="s">
        <v>16</v>
      </c>
      <c r="J12" s="11">
        <v>0</v>
      </c>
      <c r="K12" s="201"/>
      <c r="L12" s="175"/>
      <c r="M12" s="176"/>
      <c r="N12" s="139"/>
      <c r="O12" s="100"/>
      <c r="P12" s="139"/>
      <c r="Q12" s="110"/>
      <c r="R12" s="100" t="s">
        <v>16</v>
      </c>
      <c r="S12" s="110"/>
      <c r="T12" s="12">
        <f t="shared" si="0"/>
        <v>2</v>
      </c>
      <c r="U12" s="13">
        <f t="shared" si="1"/>
        <v>1</v>
      </c>
      <c r="V12" s="14">
        <f t="shared" si="2"/>
        <v>0</v>
      </c>
      <c r="W12" s="26">
        <f t="shared" si="3"/>
        <v>7</v>
      </c>
      <c r="X12" s="27">
        <f t="shared" si="4"/>
        <v>10</v>
      </c>
      <c r="Y12" s="13">
        <f t="shared" si="5"/>
        <v>3</v>
      </c>
      <c r="Z12" s="28">
        <f t="shared" si="6"/>
        <v>7</v>
      </c>
      <c r="AA12" s="204">
        <f>RANK(AB12,$AB$3:$AB$19)</f>
        <v>1</v>
      </c>
      <c r="AB12" s="165">
        <f>SUM(W12:W14)</f>
        <v>23</v>
      </c>
      <c r="AC12" s="165">
        <f>SUM(X12:X14)</f>
        <v>28</v>
      </c>
      <c r="AD12" s="165">
        <f>SUM(Y12:Y14)</f>
        <v>4</v>
      </c>
      <c r="AE12" s="168">
        <f>AC12-AD12</f>
        <v>24</v>
      </c>
    </row>
    <row r="13" spans="1:31" ht="17.25" customHeight="1">
      <c r="A13" s="172"/>
      <c r="B13" s="29">
        <v>3</v>
      </c>
      <c r="C13" s="86" t="s">
        <v>16</v>
      </c>
      <c r="D13" s="29">
        <v>0</v>
      </c>
      <c r="E13" s="92">
        <v>4</v>
      </c>
      <c r="F13" s="93" t="s">
        <v>16</v>
      </c>
      <c r="G13" s="92">
        <v>0</v>
      </c>
      <c r="H13" s="29">
        <v>1</v>
      </c>
      <c r="I13" s="86" t="s">
        <v>16</v>
      </c>
      <c r="J13" s="29">
        <v>0</v>
      </c>
      <c r="K13" s="202"/>
      <c r="L13" s="178"/>
      <c r="M13" s="179"/>
      <c r="N13" s="93"/>
      <c r="O13" s="93"/>
      <c r="P13" s="93"/>
      <c r="Q13" s="92"/>
      <c r="R13" s="93" t="s">
        <v>16</v>
      </c>
      <c r="S13" s="92"/>
      <c r="T13" s="94">
        <f>IF(B13&gt;D13,1,"0")+IF(E13&gt;G13,1,"0")+IF(H13&gt;J13,1,"0")+IF(K13&gt;M13,1,"0")+IF(N13&gt;P13,1,"0")+IF(Q13&gt;S13,1,"0")</f>
        <v>3</v>
      </c>
      <c r="U13" s="95">
        <f t="shared" si="1"/>
        <v>0</v>
      </c>
      <c r="V13" s="96">
        <f t="shared" si="2"/>
        <v>0</v>
      </c>
      <c r="W13" s="97">
        <f t="shared" si="3"/>
        <v>9</v>
      </c>
      <c r="X13" s="98">
        <f t="shared" si="4"/>
        <v>8</v>
      </c>
      <c r="Y13" s="95">
        <f t="shared" si="5"/>
        <v>0</v>
      </c>
      <c r="Z13" s="99">
        <f t="shared" si="6"/>
        <v>8</v>
      </c>
      <c r="AA13" s="205"/>
      <c r="AB13" s="166"/>
      <c r="AC13" s="166"/>
      <c r="AD13" s="166"/>
      <c r="AE13" s="169"/>
    </row>
    <row r="14" spans="1:31" ht="17.25" customHeight="1">
      <c r="A14" s="173"/>
      <c r="B14" s="19">
        <v>1</v>
      </c>
      <c r="C14" s="83"/>
      <c r="D14" s="19">
        <v>1</v>
      </c>
      <c r="E14" s="91">
        <v>5</v>
      </c>
      <c r="F14" s="90"/>
      <c r="G14" s="91">
        <v>0</v>
      </c>
      <c r="H14" s="19">
        <v>4</v>
      </c>
      <c r="I14" s="83"/>
      <c r="J14" s="19">
        <v>0</v>
      </c>
      <c r="K14" s="203"/>
      <c r="L14" s="181"/>
      <c r="M14" s="182"/>
      <c r="N14" s="90"/>
      <c r="O14" s="90"/>
      <c r="P14" s="90"/>
      <c r="Q14" s="91"/>
      <c r="R14" s="90"/>
      <c r="S14" s="91"/>
      <c r="T14" s="20">
        <f>IF(B14&gt;D14,1,"0")+IF(E14&gt;G14,1,"0")+IF(H14&gt;J14,1,"0")+IF(K14&gt;M14,1,"0")+IF(N14&gt;P14,1,"0")+IF(Q14&gt;S14,1,"0")</f>
        <v>2</v>
      </c>
      <c r="U14" s="21">
        <f>IF(B14="",0,IF(B14=D14,1,"0"))+IF(E14="",0,IF(E14=G14,1,"0"))+IF(H14="",0,IF(H14=J14,1,"0"))+IF(K14="",0,IF(K14=M14,1,"0"))+IF(N14="",0,IF(N14=P14,1,"0")+IF(Q14="",0,IF(Q14=S14,1,"0")))</f>
        <v>1</v>
      </c>
      <c r="V14" s="22">
        <f>IF(B14&lt;D14,1,"0")+IF(E14&lt;G14,1,"0")+IF(H14&lt;J14,1,"0")+IF(K14&lt;M14,1,"0")+IF(N14&lt;P14,1,"0"+IF(Q14&lt;S14,1,"0"))</f>
        <v>0</v>
      </c>
      <c r="W14" s="23">
        <f>T14*3+U14*1+V14*0</f>
        <v>7</v>
      </c>
      <c r="X14" s="24">
        <f>B14+E14+H14+K14+N14+Q14</f>
        <v>10</v>
      </c>
      <c r="Y14" s="21">
        <f>D14+G14+J14+M14+P14+S14</f>
        <v>1</v>
      </c>
      <c r="Z14" s="25">
        <f>X14-Y14</f>
        <v>9</v>
      </c>
      <c r="AA14" s="197"/>
      <c r="AB14" s="167"/>
      <c r="AC14" s="167"/>
      <c r="AD14" s="167"/>
      <c r="AE14" s="170"/>
    </row>
    <row r="15" spans="1:31" ht="17.25" hidden="1" customHeight="1">
      <c r="A15" s="171"/>
      <c r="B15" s="11"/>
      <c r="C15" s="82" t="s">
        <v>16</v>
      </c>
      <c r="D15" s="11"/>
      <c r="E15" s="11"/>
      <c r="F15" s="82" t="s">
        <v>16</v>
      </c>
      <c r="G15" s="11"/>
      <c r="H15" s="11"/>
      <c r="I15" s="82" t="s">
        <v>16</v>
      </c>
      <c r="J15" s="11"/>
      <c r="K15" s="11"/>
      <c r="L15" s="82" t="s">
        <v>16</v>
      </c>
      <c r="M15" s="11"/>
      <c r="N15" s="201"/>
      <c r="O15" s="175"/>
      <c r="P15" s="176"/>
      <c r="Q15" s="110"/>
      <c r="R15" s="100" t="s">
        <v>16</v>
      </c>
      <c r="S15" s="110"/>
      <c r="T15" s="12">
        <f t="shared" si="0"/>
        <v>0</v>
      </c>
      <c r="U15" s="13">
        <f t="shared" si="1"/>
        <v>0</v>
      </c>
      <c r="V15" s="14">
        <f t="shared" si="2"/>
        <v>0</v>
      </c>
      <c r="W15" s="26">
        <f t="shared" si="3"/>
        <v>0</v>
      </c>
      <c r="X15" s="27">
        <f t="shared" si="4"/>
        <v>0</v>
      </c>
      <c r="Y15" s="13">
        <f t="shared" si="5"/>
        <v>0</v>
      </c>
      <c r="Z15" s="28">
        <f t="shared" si="6"/>
        <v>0</v>
      </c>
      <c r="AA15" s="204">
        <f>RANK(AB15,$AB$3:$AB$19)</f>
        <v>5</v>
      </c>
      <c r="AB15" s="165">
        <f>SUM(W15:W17)</f>
        <v>0</v>
      </c>
      <c r="AC15" s="165">
        <f>SUM(X15:X17)</f>
        <v>0</v>
      </c>
      <c r="AD15" s="165">
        <f>SUM(Y15:Y17)</f>
        <v>0</v>
      </c>
      <c r="AE15" s="168">
        <f>AC15-AD15</f>
        <v>0</v>
      </c>
    </row>
    <row r="16" spans="1:31" ht="17.25" hidden="1" customHeight="1">
      <c r="A16" s="172"/>
      <c r="B16" s="29"/>
      <c r="C16" s="86" t="s">
        <v>16</v>
      </c>
      <c r="D16" s="29"/>
      <c r="E16" s="29"/>
      <c r="F16" s="86" t="s">
        <v>16</v>
      </c>
      <c r="G16" s="29"/>
      <c r="H16" s="29"/>
      <c r="I16" s="86" t="s">
        <v>16</v>
      </c>
      <c r="J16" s="29"/>
      <c r="K16" s="29"/>
      <c r="L16" s="86" t="s">
        <v>16</v>
      </c>
      <c r="M16" s="29"/>
      <c r="N16" s="202"/>
      <c r="O16" s="178"/>
      <c r="P16" s="179"/>
      <c r="Q16" s="92"/>
      <c r="R16" s="93" t="s">
        <v>16</v>
      </c>
      <c r="S16" s="92"/>
      <c r="T16" s="94">
        <f t="shared" si="0"/>
        <v>0</v>
      </c>
      <c r="U16" s="95">
        <f t="shared" si="1"/>
        <v>0</v>
      </c>
      <c r="V16" s="96">
        <f t="shared" si="2"/>
        <v>0</v>
      </c>
      <c r="W16" s="97">
        <f t="shared" si="3"/>
        <v>0</v>
      </c>
      <c r="X16" s="98">
        <f t="shared" si="4"/>
        <v>0</v>
      </c>
      <c r="Y16" s="95">
        <f t="shared" si="5"/>
        <v>0</v>
      </c>
      <c r="Z16" s="99">
        <f t="shared" si="6"/>
        <v>0</v>
      </c>
      <c r="AA16" s="205"/>
      <c r="AB16" s="166"/>
      <c r="AC16" s="166"/>
      <c r="AD16" s="166"/>
      <c r="AE16" s="169"/>
    </row>
    <row r="17" spans="1:31" ht="17.25" hidden="1" customHeight="1">
      <c r="A17" s="173"/>
      <c r="B17" s="19"/>
      <c r="C17" s="83"/>
      <c r="D17" s="19"/>
      <c r="E17" s="19"/>
      <c r="F17" s="83"/>
      <c r="G17" s="19"/>
      <c r="H17" s="19"/>
      <c r="I17" s="83"/>
      <c r="J17" s="19"/>
      <c r="K17" s="19"/>
      <c r="L17" s="83"/>
      <c r="M17" s="19"/>
      <c r="N17" s="203"/>
      <c r="O17" s="181"/>
      <c r="P17" s="182"/>
      <c r="Q17" s="112"/>
      <c r="R17" s="103"/>
      <c r="S17" s="112"/>
      <c r="T17" s="20">
        <f>IF(B17&gt;D17,1,"0")+IF(E17&gt;G17,1,"0")+IF(H17&gt;J17,1,"0")+IF(K17&gt;M17,1,"0")+IF(N17&gt;P17,1,"0")+IF(Q17&gt;S17,1,"0")</f>
        <v>0</v>
      </c>
      <c r="U17" s="21">
        <f>IF(B17="",0,IF(B17=D17,1,"0"))+IF(E17="",0,IF(E17=G17,1,"0"))+IF(H17="",0,IF(H17=J17,1,"0"))+IF(K17="",0,IF(K17=M17,1,"0"))+IF(N17="",0,IF(N17=P17,1,"0")+IF(Q17="",0,IF(Q17=S17,1,"0")))</f>
        <v>0</v>
      </c>
      <c r="V17" s="22">
        <f>IF(B17&lt;D17,1,"0")+IF(E17&lt;G17,1,"0")+IF(H17&lt;J17,1,"0")+IF(K17&lt;M17,1,"0")+IF(N17&lt;P17,1,"0"+IF(Q17&lt;S17,1,"0"))</f>
        <v>0</v>
      </c>
      <c r="W17" s="23">
        <f>T17*3+U17*1+V17*0</f>
        <v>0</v>
      </c>
      <c r="X17" s="24">
        <f>B17+E17+H17+K17+N17+Q17</f>
        <v>0</v>
      </c>
      <c r="Y17" s="21">
        <f>D17+G17+J17+M17+P17+S17</f>
        <v>0</v>
      </c>
      <c r="Z17" s="25">
        <f>X17-Y17</f>
        <v>0</v>
      </c>
      <c r="AA17" s="197"/>
      <c r="AB17" s="167"/>
      <c r="AC17" s="167"/>
      <c r="AD17" s="167"/>
      <c r="AE17" s="170"/>
    </row>
    <row r="18" spans="1:31" s="101" customFormat="1" ht="17.25" hidden="1" customHeight="1">
      <c r="A18" s="210" t="s">
        <v>33</v>
      </c>
      <c r="B18" s="107"/>
      <c r="C18" s="100" t="s">
        <v>16</v>
      </c>
      <c r="D18" s="113"/>
      <c r="E18" s="11"/>
      <c r="F18" s="82" t="s">
        <v>16</v>
      </c>
      <c r="G18" s="11"/>
      <c r="H18" s="113"/>
      <c r="I18" s="100" t="s">
        <v>16</v>
      </c>
      <c r="J18" s="113"/>
      <c r="K18" s="113"/>
      <c r="L18" s="100" t="s">
        <v>16</v>
      </c>
      <c r="M18" s="113"/>
      <c r="N18" s="113"/>
      <c r="O18" s="100" t="s">
        <v>16</v>
      </c>
      <c r="P18" s="110"/>
      <c r="Q18" s="213"/>
      <c r="R18" s="214"/>
      <c r="S18" s="215"/>
      <c r="T18" s="12">
        <f>IF(B18&gt;D18,1,"0")+IF(E18&gt;G18,1,"0")+IF(H18&gt;J18,1,"0")+IF(K18&gt;M18,1,"0")+IF(N18&gt;P18,1,"0")+IF(Q18&gt;S18,1,"0")</f>
        <v>0</v>
      </c>
      <c r="U18" s="13">
        <f t="shared" si="1"/>
        <v>0</v>
      </c>
      <c r="V18" s="14">
        <f>IF(B18&lt;D18,1,"0")+IF(E18&lt;G18,1,"0")+IF(H18&lt;J18,1,"0")+IF(K18&lt;M18,1,"0")+IF(N18&lt;P18,1,"0"+IF(Q18&lt;S18,1,"0"))</f>
        <v>0</v>
      </c>
      <c r="W18" s="26">
        <f>T18*3+U18*1+V18*0</f>
        <v>0</v>
      </c>
      <c r="X18" s="27">
        <f>B18+E18+H18+K18+N18+Q18</f>
        <v>0</v>
      </c>
      <c r="Y18" s="13">
        <f>D18+G18+J18+M18+P18+S18</f>
        <v>0</v>
      </c>
      <c r="Z18" s="28">
        <f>X18-Y18</f>
        <v>0</v>
      </c>
      <c r="AA18" s="204">
        <f>RANK(AB18,$AB$3:$AB$19)</f>
        <v>5</v>
      </c>
      <c r="AB18" s="165">
        <f>SUM(W18:W20)</f>
        <v>0</v>
      </c>
      <c r="AC18" s="165">
        <f>SUM(X18:X20)</f>
        <v>0</v>
      </c>
      <c r="AD18" s="165">
        <f>SUM(Y18:Y20)</f>
        <v>0</v>
      </c>
      <c r="AE18" s="168">
        <f>AC18-AD18</f>
        <v>0</v>
      </c>
    </row>
    <row r="19" spans="1:31" s="101" customFormat="1" ht="17.25" hidden="1" customHeight="1">
      <c r="A19" s="211"/>
      <c r="B19" s="108"/>
      <c r="C19" s="93" t="s">
        <v>16</v>
      </c>
      <c r="D19" s="92"/>
      <c r="E19" s="29"/>
      <c r="F19" s="86" t="s">
        <v>16</v>
      </c>
      <c r="G19" s="29"/>
      <c r="H19" s="92"/>
      <c r="I19" s="93" t="s">
        <v>16</v>
      </c>
      <c r="J19" s="92"/>
      <c r="K19" s="92"/>
      <c r="L19" s="93" t="s">
        <v>16</v>
      </c>
      <c r="M19" s="92"/>
      <c r="N19" s="92"/>
      <c r="O19" s="93" t="s">
        <v>16</v>
      </c>
      <c r="P19" s="92"/>
      <c r="Q19" s="216"/>
      <c r="R19" s="217"/>
      <c r="S19" s="218"/>
      <c r="T19" s="94">
        <f>IF(B19&gt;D19,1,"0")+IF(E19&gt;G19,1,"0")+IF(H19&gt;J19,1,"0")+IF(K19&gt;M19,1,"0")+IF(N19&gt;P19,1,"0")+IF(Q19&gt;S19,1,"0")</f>
        <v>0</v>
      </c>
      <c r="U19" s="95">
        <f t="shared" si="1"/>
        <v>0</v>
      </c>
      <c r="V19" s="96">
        <f>IF(B19&lt;D19,1,"0")+IF(E19&lt;G19,1,"0")+IF(H19&lt;J19,1,"0")+IF(K19&lt;M19,1,"0")+IF(N19&lt;P19,1,"0"+IF(Q19&lt;S19,1,"0"))</f>
        <v>0</v>
      </c>
      <c r="W19" s="97">
        <f>T19*3+U19*1+V19*0</f>
        <v>0</v>
      </c>
      <c r="X19" s="98">
        <f>B19+E19+H19+K19+N19+Q19</f>
        <v>0</v>
      </c>
      <c r="Y19" s="95">
        <f>D19+G19+J19+M19+P19+S19</f>
        <v>0</v>
      </c>
      <c r="Z19" s="99">
        <f>X19-Y19</f>
        <v>0</v>
      </c>
      <c r="AA19" s="205"/>
      <c r="AB19" s="166"/>
      <c r="AC19" s="166"/>
      <c r="AD19" s="166"/>
      <c r="AE19" s="169"/>
    </row>
    <row r="20" spans="1:31" s="101" customFormat="1" ht="17.25" hidden="1" customHeight="1">
      <c r="A20" s="212"/>
      <c r="B20" s="109"/>
      <c r="C20" s="90" t="s">
        <v>16</v>
      </c>
      <c r="D20" s="91"/>
      <c r="E20" s="19"/>
      <c r="F20" s="83" t="s">
        <v>16</v>
      </c>
      <c r="G20" s="19"/>
      <c r="H20" s="91"/>
      <c r="I20" s="90" t="s">
        <v>16</v>
      </c>
      <c r="J20" s="91"/>
      <c r="K20" s="91"/>
      <c r="L20" s="90" t="s">
        <v>16</v>
      </c>
      <c r="M20" s="91"/>
      <c r="N20" s="91"/>
      <c r="O20" s="90" t="s">
        <v>16</v>
      </c>
      <c r="P20" s="91"/>
      <c r="Q20" s="219"/>
      <c r="R20" s="220"/>
      <c r="S20" s="221"/>
      <c r="T20" s="20">
        <f>IF(B20&gt;D20,1,"0")+IF(E20&gt;G20,1,"0")+IF(H20&gt;J20,1,"0")+IF(K20&gt;M20,1,"0")+IF(N20&gt;P20,1,"0")+IF(Q20&gt;S20,1,"0")</f>
        <v>0</v>
      </c>
      <c r="U20" s="21">
        <f>IF(B20="",0,IF(B20=D20,1,"0"))+IF(E20="",0,IF(E20=G20,1,"0"))+IF(H20="",0,IF(H20=J20,1,"0"))+IF(K20="",0,IF(K20=M20,1,"0"))+IF(N20="",0,IF(N20=P20,1,"0")+IF(Q20="",0,IF(Q20=S20,1,"0")))</f>
        <v>0</v>
      </c>
      <c r="V20" s="22">
        <f>IF(B20&lt;D20,1,"0")+IF(E20&lt;G20,1,"0")+IF(H20&lt;J20,1,"0")+IF(K20&lt;M20,1,"0")+IF(N20&lt;P20,1,"0"+IF(Q20&lt;S20,1,"0"))</f>
        <v>0</v>
      </c>
      <c r="W20" s="23">
        <f>T20*3+U20*1+V20*0</f>
        <v>0</v>
      </c>
      <c r="X20" s="24">
        <f>B20+E20+H20+K20+N20+Q20</f>
        <v>0</v>
      </c>
      <c r="Y20" s="21">
        <f>D20+G20+J20+M20+P20+S20</f>
        <v>0</v>
      </c>
      <c r="Z20" s="25">
        <f>X20-Y20</f>
        <v>0</v>
      </c>
      <c r="AA20" s="197"/>
      <c r="AB20" s="167"/>
      <c r="AC20" s="167"/>
      <c r="AD20" s="167"/>
      <c r="AE20" s="170"/>
    </row>
    <row r="21" spans="1:31" ht="7.5" customHeight="1"/>
    <row r="22" spans="1:31" ht="39" customHeight="1">
      <c r="A22" s="2" t="s">
        <v>17</v>
      </c>
      <c r="D22" s="3"/>
      <c r="N22"/>
      <c r="O22"/>
      <c r="P22"/>
      <c r="Q22" s="101"/>
      <c r="R22" s="101"/>
      <c r="S22" s="101"/>
    </row>
    <row r="23" spans="1:31" ht="27" customHeight="1">
      <c r="A23" s="4" t="s">
        <v>1</v>
      </c>
      <c r="B23" s="193" t="s">
        <v>18</v>
      </c>
      <c r="C23" s="193"/>
      <c r="D23" s="193"/>
      <c r="E23" s="194" t="s">
        <v>19</v>
      </c>
      <c r="F23" s="194"/>
      <c r="G23" s="194"/>
      <c r="H23" s="194" t="s">
        <v>20</v>
      </c>
      <c r="I23" s="194"/>
      <c r="J23" s="194"/>
      <c r="K23" s="194" t="s">
        <v>79</v>
      </c>
      <c r="L23" s="194"/>
      <c r="M23" s="194"/>
      <c r="N23" s="209" t="s">
        <v>21</v>
      </c>
      <c r="O23" s="209"/>
      <c r="P23" s="209"/>
      <c r="Q23" s="104"/>
      <c r="R23" s="104"/>
      <c r="S23" s="104"/>
      <c r="T23" s="125" t="s">
        <v>4</v>
      </c>
      <c r="U23" s="6" t="s">
        <v>5</v>
      </c>
      <c r="V23" s="8" t="s">
        <v>6</v>
      </c>
      <c r="W23" s="9" t="s">
        <v>7</v>
      </c>
      <c r="X23" s="5" t="s">
        <v>8</v>
      </c>
      <c r="Y23" s="6" t="s">
        <v>9</v>
      </c>
      <c r="Z23" s="118" t="s">
        <v>10</v>
      </c>
      <c r="AA23" s="122" t="s">
        <v>11</v>
      </c>
      <c r="AB23" s="6" t="s">
        <v>12</v>
      </c>
      <c r="AC23" s="6" t="s">
        <v>13</v>
      </c>
      <c r="AD23" s="6" t="s">
        <v>14</v>
      </c>
      <c r="AE23" s="10" t="s">
        <v>15</v>
      </c>
    </row>
    <row r="24" spans="1:31" ht="17.25" customHeight="1">
      <c r="A24" s="184" t="s">
        <v>18</v>
      </c>
      <c r="B24" s="192"/>
      <c r="C24" s="192"/>
      <c r="D24" s="192"/>
      <c r="E24" s="29">
        <v>1</v>
      </c>
      <c r="F24" s="82" t="s">
        <v>16</v>
      </c>
      <c r="G24" s="29">
        <v>6</v>
      </c>
      <c r="H24" s="29">
        <v>4</v>
      </c>
      <c r="I24" s="82" t="s">
        <v>16</v>
      </c>
      <c r="J24" s="29">
        <v>1</v>
      </c>
      <c r="K24" s="11">
        <v>5</v>
      </c>
      <c r="L24" s="82" t="s">
        <v>16</v>
      </c>
      <c r="M24" s="11">
        <v>0</v>
      </c>
      <c r="N24" s="11">
        <v>4</v>
      </c>
      <c r="O24" s="82" t="s">
        <v>16</v>
      </c>
      <c r="P24" s="11">
        <v>1</v>
      </c>
      <c r="Q24" s="48"/>
      <c r="R24" s="48"/>
      <c r="S24" s="48"/>
      <c r="T24" s="126">
        <f>IF(E24&gt;G24,1,"0")+IF(H24&gt;J24,1,"0")+IF(K24&gt;M24,1,"0")+IF(N24&gt;P24,1,"0")</f>
        <v>3</v>
      </c>
      <c r="U24" s="13">
        <f>IF(E24="",0,IF(E24=G24,1,"0"))+IF(H24="",0,IF(H24=J24,1,"0"))+IF(K24="",0,IF(K24=M24,1,"0"))+IF(N24="",0,IF(N24=P24,1,"0"))</f>
        <v>0</v>
      </c>
      <c r="V24" s="14">
        <f>IF(E24&lt;G24,1,"0")+IF(H24&lt;J24,1,"0")+IF(K24&lt;M24,1,"0")+IF(N24&lt;P24,1,"0")</f>
        <v>1</v>
      </c>
      <c r="W24" s="26">
        <f t="shared" ref="W24:W43" si="7">T24*3+U24*1+V24*0</f>
        <v>9</v>
      </c>
      <c r="X24" s="27">
        <f>E24+H24+K24+N24</f>
        <v>14</v>
      </c>
      <c r="Y24" s="13">
        <f>G24+J24+M24+P24</f>
        <v>8</v>
      </c>
      <c r="Z24" s="28">
        <f t="shared" ref="Z24:Z43" si="8">X24-Y24</f>
        <v>6</v>
      </c>
      <c r="AA24" s="198">
        <f>RANK(AB24,$AB$24:$AB$40)</f>
        <v>2</v>
      </c>
      <c r="AB24" s="188">
        <f>SUM(W24:W27)</f>
        <v>16</v>
      </c>
      <c r="AC24" s="188">
        <f>SUM(X24:X27)</f>
        <v>24</v>
      </c>
      <c r="AD24" s="189">
        <f>SUM(Y24:Y27)</f>
        <v>13</v>
      </c>
      <c r="AE24" s="183">
        <f>AC24-AD24</f>
        <v>11</v>
      </c>
    </row>
    <row r="25" spans="1:31" ht="17.25" customHeight="1">
      <c r="A25" s="184"/>
      <c r="B25" s="192"/>
      <c r="C25" s="192"/>
      <c r="D25" s="192"/>
      <c r="E25" s="29">
        <v>1</v>
      </c>
      <c r="F25" s="85" t="s">
        <v>16</v>
      </c>
      <c r="G25" s="29">
        <v>3</v>
      </c>
      <c r="H25" s="29">
        <v>4</v>
      </c>
      <c r="I25" s="85" t="s">
        <v>16</v>
      </c>
      <c r="J25" s="29">
        <v>0</v>
      </c>
      <c r="K25" s="88">
        <v>4</v>
      </c>
      <c r="L25" s="87" t="s">
        <v>16</v>
      </c>
      <c r="M25" s="88">
        <v>1</v>
      </c>
      <c r="N25" s="88">
        <v>1</v>
      </c>
      <c r="O25" s="87" t="s">
        <v>16</v>
      </c>
      <c r="P25" s="88">
        <v>1</v>
      </c>
      <c r="Q25" s="48"/>
      <c r="R25" s="48"/>
      <c r="S25" s="48"/>
      <c r="T25" s="126">
        <f>IF(E25&gt;G25,1,"0")+IF(H25&gt;J25,1,"0")+IF(K25&gt;M25,1,"0")+IF(N25&gt;P25,1,"0")</f>
        <v>2</v>
      </c>
      <c r="U25" s="13">
        <f>IF(E25="",0,IF(E25=G25,1,"0"))+IF(H25="",0,IF(H25=J25,1,"0"))+IF(K25="",0,IF(K25=M25,1,"0"))+IF(N25="",0,IF(N25=P25,1,"0"))</f>
        <v>1</v>
      </c>
      <c r="V25" s="14">
        <f>IF(E25&lt;G25,1,"0")+IF(H25&lt;J25,1,"0")+IF(K25&lt;M25,1,"0")+IF(N25&lt;P25,1,"0")</f>
        <v>1</v>
      </c>
      <c r="W25" s="36">
        <f t="shared" si="7"/>
        <v>7</v>
      </c>
      <c r="X25" s="27">
        <f>E25+H25+K25+N25</f>
        <v>10</v>
      </c>
      <c r="Y25" s="13">
        <f>G25+J25+M25+P25</f>
        <v>5</v>
      </c>
      <c r="Z25" s="123">
        <f t="shared" si="8"/>
        <v>5</v>
      </c>
      <c r="AA25" s="198"/>
      <c r="AB25" s="188"/>
      <c r="AC25" s="188"/>
      <c r="AD25" s="189"/>
      <c r="AE25" s="183"/>
    </row>
    <row r="26" spans="1:31" ht="17.25" customHeight="1">
      <c r="A26" s="184"/>
      <c r="B26" s="192"/>
      <c r="C26" s="192"/>
      <c r="D26" s="192"/>
      <c r="E26" s="29"/>
      <c r="F26" s="85" t="s">
        <v>16</v>
      </c>
      <c r="G26" s="29"/>
      <c r="H26" s="29"/>
      <c r="I26" s="85" t="s">
        <v>16</v>
      </c>
      <c r="J26" s="29"/>
      <c r="K26" s="29"/>
      <c r="L26" s="85" t="s">
        <v>16</v>
      </c>
      <c r="M26" s="29"/>
      <c r="N26" s="29"/>
      <c r="O26" s="85" t="s">
        <v>16</v>
      </c>
      <c r="P26" s="29"/>
      <c r="Q26" s="48"/>
      <c r="R26" s="48"/>
      <c r="S26" s="48"/>
      <c r="T26" s="126">
        <f>IF(E26&gt;G26,1,"0")+IF(H26&gt;J26,1,"0")+IF(K26&gt;M26,1,"0")+IF(N26&gt;P26,1,"0")</f>
        <v>0</v>
      </c>
      <c r="U26" s="13">
        <f>IF(E26="",0,IF(E26=G26,1,"0"))+IF(H26="",0,IF(H26=J26,1,"0"))+IF(K26="",0,IF(K26=M26,1,"0"))+IF(N26="",0,IF(N26=P26,1,"0"))</f>
        <v>0</v>
      </c>
      <c r="V26" s="14">
        <f>IF(E26&lt;G26,1,"0")+IF(H26&lt;J26,1,"0")+IF(K26&lt;M26,1,"0")+IF(N26&lt;P26,1,"0")</f>
        <v>0</v>
      </c>
      <c r="W26" s="36">
        <f t="shared" si="7"/>
        <v>0</v>
      </c>
      <c r="X26" s="27">
        <f>E26+H26+K26+N26</f>
        <v>0</v>
      </c>
      <c r="Y26" s="13">
        <f>G26+J26+M26+P26</f>
        <v>0</v>
      </c>
      <c r="Z26" s="123">
        <f t="shared" si="8"/>
        <v>0</v>
      </c>
      <c r="AA26" s="198"/>
      <c r="AB26" s="188"/>
      <c r="AC26" s="188"/>
      <c r="AD26" s="189"/>
      <c r="AE26" s="183"/>
    </row>
    <row r="27" spans="1:31" ht="17.25" customHeight="1">
      <c r="A27" s="184"/>
      <c r="B27" s="192"/>
      <c r="C27" s="192"/>
      <c r="D27" s="192"/>
      <c r="E27" s="19"/>
      <c r="F27" s="83" t="s">
        <v>16</v>
      </c>
      <c r="G27" s="19"/>
      <c r="H27" s="19"/>
      <c r="I27" s="83" t="s">
        <v>16</v>
      </c>
      <c r="J27" s="19"/>
      <c r="K27" s="19"/>
      <c r="L27" s="83" t="s">
        <v>16</v>
      </c>
      <c r="M27" s="19"/>
      <c r="N27" s="19"/>
      <c r="O27" s="83" t="s">
        <v>16</v>
      </c>
      <c r="P27" s="19"/>
      <c r="Q27" s="48"/>
      <c r="R27" s="48"/>
      <c r="S27" s="48"/>
      <c r="T27" s="126">
        <f>IF(E27&gt;G27,1,"0")+IF(H27&gt;J27,1,"0")+IF(K27&gt;M27,1,"0")+IF(N27&gt;P27,1,"0")</f>
        <v>0</v>
      </c>
      <c r="U27" s="13">
        <f>IF(E27="",0,IF(E27=G27,1,"0"))+IF(H27="",0,IF(H27=J27,1,"0"))+IF(K27="",0,IF(K27=M27,1,"0"))+IF(N27="",0,IF(N27=P27,1,"0"))</f>
        <v>0</v>
      </c>
      <c r="V27" s="14">
        <f>IF(E27&lt;G27,1,"0")+IF(H27&lt;J27,1,"0")+IF(K27&lt;M27,1,"0")+IF(N27&lt;P27,1,"0")</f>
        <v>0</v>
      </c>
      <c r="W27" s="23">
        <f t="shared" si="7"/>
        <v>0</v>
      </c>
      <c r="X27" s="27">
        <f>E27+H27+K27+N27</f>
        <v>0</v>
      </c>
      <c r="Y27" s="13">
        <f>G27+J27+M27+P27</f>
        <v>0</v>
      </c>
      <c r="Z27" s="25">
        <f t="shared" si="8"/>
        <v>0</v>
      </c>
      <c r="AA27" s="198"/>
      <c r="AB27" s="188"/>
      <c r="AC27" s="188"/>
      <c r="AD27" s="189"/>
      <c r="AE27" s="183"/>
    </row>
    <row r="28" spans="1:31" ht="17.25" customHeight="1">
      <c r="A28" s="184" t="s">
        <v>19</v>
      </c>
      <c r="B28" s="34">
        <v>6</v>
      </c>
      <c r="C28" s="82" t="s">
        <v>16</v>
      </c>
      <c r="D28" s="33">
        <v>1</v>
      </c>
      <c r="E28" s="190"/>
      <c r="F28" s="191"/>
      <c r="G28" s="190"/>
      <c r="H28" s="33">
        <v>1</v>
      </c>
      <c r="I28" s="84" t="s">
        <v>16</v>
      </c>
      <c r="J28" s="33">
        <v>1</v>
      </c>
      <c r="K28" s="29">
        <v>3</v>
      </c>
      <c r="L28" s="84" t="s">
        <v>16</v>
      </c>
      <c r="M28" s="29">
        <v>2</v>
      </c>
      <c r="N28" s="30">
        <v>0</v>
      </c>
      <c r="O28" s="84" t="s">
        <v>16</v>
      </c>
      <c r="P28" s="31">
        <v>0</v>
      </c>
      <c r="Q28" s="48"/>
      <c r="R28" s="48"/>
      <c r="S28" s="48"/>
      <c r="T28" s="127">
        <f>IF(B28&gt;D28,1,"0")+IF(H28&gt;J28,1,"0")+IF(K28&gt;M28,1,"0")+IF(N28&gt;P28,1,"0")</f>
        <v>2</v>
      </c>
      <c r="U28" s="17">
        <f>IF(B28="",0,IF(B28=D28,1,"0"))+IF(H28="",0,IF(H28=J28,1,"0"))+IF(K28="",0,IF(K28=M28,1,"0"))+IF(N28="",0,IF(N28=P28,1,"0"))</f>
        <v>2</v>
      </c>
      <c r="V28" s="39">
        <f>IF(B28&lt;D28,1,"0")+IF(H28&lt;J28,1,"0")+IF(K28&lt;M28,1,"0")+IF(N28&lt;P28,1,"0")</f>
        <v>0</v>
      </c>
      <c r="W28" s="15">
        <f t="shared" si="7"/>
        <v>8</v>
      </c>
      <c r="X28" s="16">
        <f>B28+H28+K28+N28</f>
        <v>10</v>
      </c>
      <c r="Y28" s="17">
        <f>D28+J28+M28+P28</f>
        <v>4</v>
      </c>
      <c r="Z28" s="18">
        <f t="shared" si="8"/>
        <v>6</v>
      </c>
      <c r="AA28" s="198">
        <f>RANK(AB28,$AB$24:$AB$40)</f>
        <v>1</v>
      </c>
      <c r="AB28" s="188">
        <f>SUM(W28:W31)</f>
        <v>18</v>
      </c>
      <c r="AC28" s="188">
        <f>SUM(X28:X31)</f>
        <v>20</v>
      </c>
      <c r="AD28" s="189">
        <f>SUM(Y28:Y31)</f>
        <v>8</v>
      </c>
      <c r="AE28" s="183">
        <f>AC28-AD28</f>
        <v>12</v>
      </c>
    </row>
    <row r="29" spans="1:31" ht="17.25" customHeight="1">
      <c r="A29" s="184"/>
      <c r="B29" s="34">
        <v>3</v>
      </c>
      <c r="C29" s="85" t="s">
        <v>16</v>
      </c>
      <c r="D29" s="33">
        <v>1</v>
      </c>
      <c r="E29" s="190"/>
      <c r="F29" s="190"/>
      <c r="G29" s="190"/>
      <c r="H29" s="33">
        <v>3</v>
      </c>
      <c r="I29" s="85" t="s">
        <v>16</v>
      </c>
      <c r="J29" s="33">
        <v>0</v>
      </c>
      <c r="K29" s="29">
        <v>3</v>
      </c>
      <c r="L29" s="85" t="s">
        <v>16</v>
      </c>
      <c r="M29" s="29">
        <v>2</v>
      </c>
      <c r="N29" s="34">
        <v>1</v>
      </c>
      <c r="O29" s="85" t="s">
        <v>16</v>
      </c>
      <c r="P29" s="35">
        <v>1</v>
      </c>
      <c r="Q29" s="48"/>
      <c r="R29" s="48"/>
      <c r="S29" s="48"/>
      <c r="T29" s="128">
        <f>IF(B29&gt;D29,1,"0")+IF(H29&gt;J29,1,"0")+IF(K29&gt;M29,1,"0")+IF(N29&gt;P29,1,"0")</f>
        <v>3</v>
      </c>
      <c r="U29" s="40">
        <f>IF(B29="",0,IF(B29=D29,1,"0"))+IF(H29="",0,IF(H29=J29,1,"0"))+IF(K29="",0,IF(K29=M29,1,"0"))+IF(N29="",0,IF(N29=P29,1,"0"))</f>
        <v>1</v>
      </c>
      <c r="V29" s="41">
        <f>IF(B29&lt;D29,1,"0")+IF(H29&lt;J29,1,"0")+IF(K29&lt;M29,1,"0")+IF(N29&lt;P29,1,"0")</f>
        <v>0</v>
      </c>
      <c r="W29" s="36">
        <f t="shared" si="7"/>
        <v>10</v>
      </c>
      <c r="X29" s="42">
        <f>B29+H29+K29+N29</f>
        <v>10</v>
      </c>
      <c r="Y29" s="40">
        <f>D29+J29+M29+P29</f>
        <v>4</v>
      </c>
      <c r="Z29" s="123">
        <f t="shared" si="8"/>
        <v>6</v>
      </c>
      <c r="AA29" s="198"/>
      <c r="AB29" s="188"/>
      <c r="AC29" s="188"/>
      <c r="AD29" s="189"/>
      <c r="AE29" s="183"/>
    </row>
    <row r="30" spans="1:31" ht="17.25" customHeight="1">
      <c r="A30" s="184"/>
      <c r="B30" s="43"/>
      <c r="C30" s="85" t="s">
        <v>16</v>
      </c>
      <c r="D30" s="29"/>
      <c r="E30" s="190"/>
      <c r="F30" s="190"/>
      <c r="G30" s="190"/>
      <c r="H30" s="29"/>
      <c r="I30" s="85" t="s">
        <v>16</v>
      </c>
      <c r="J30" s="29"/>
      <c r="K30" s="29"/>
      <c r="L30" s="85" t="s">
        <v>16</v>
      </c>
      <c r="M30" s="29"/>
      <c r="N30" s="34"/>
      <c r="O30" s="85" t="s">
        <v>16</v>
      </c>
      <c r="P30" s="35"/>
      <c r="Q30" s="48"/>
      <c r="R30" s="48"/>
      <c r="S30" s="48"/>
      <c r="T30" s="128">
        <f>IF(B30&gt;D30,1,"0")+IF(H30&gt;J30,1,"0")+IF(K30&gt;M30,1,"0")+IF(N30&gt;P30,1,"0")</f>
        <v>0</v>
      </c>
      <c r="U30" s="40">
        <f>IF(B30="",0,IF(B30=D30,1,"0"))+IF(H30="",0,IF(H30=J30,1,"0"))+IF(K30="",0,IF(K30=M30,1,"0"))+IF(N30="",0,IF(N30=P30,1,"0"))</f>
        <v>0</v>
      </c>
      <c r="V30" s="41">
        <f>IF(B30&lt;D30,1,"0")+IF(H30&lt;J30,1,"0")+IF(K30&lt;M30,1,"0")+IF(N30&lt;P30,1,"0")</f>
        <v>0</v>
      </c>
      <c r="W30" s="36">
        <f t="shared" si="7"/>
        <v>0</v>
      </c>
      <c r="X30" s="42">
        <f>B30+H30+K30+N30</f>
        <v>0</v>
      </c>
      <c r="Y30" s="40">
        <f>D30+J30+M30+P30</f>
        <v>0</v>
      </c>
      <c r="Z30" s="123">
        <f t="shared" si="8"/>
        <v>0</v>
      </c>
      <c r="AA30" s="198"/>
      <c r="AB30" s="188"/>
      <c r="AC30" s="188"/>
      <c r="AD30" s="189"/>
      <c r="AE30" s="183"/>
    </row>
    <row r="31" spans="1:31" ht="17.25" customHeight="1">
      <c r="A31" s="184"/>
      <c r="B31" s="37"/>
      <c r="C31" s="83" t="s">
        <v>16</v>
      </c>
      <c r="D31" s="19"/>
      <c r="E31" s="190"/>
      <c r="F31" s="190"/>
      <c r="G31" s="190"/>
      <c r="H31" s="19"/>
      <c r="I31" s="83" t="s">
        <v>16</v>
      </c>
      <c r="J31" s="19"/>
      <c r="K31" s="19"/>
      <c r="L31" s="83" t="s">
        <v>16</v>
      </c>
      <c r="M31" s="19"/>
      <c r="N31" s="37"/>
      <c r="O31" s="83" t="s">
        <v>16</v>
      </c>
      <c r="P31" s="38"/>
      <c r="Q31" s="48"/>
      <c r="R31" s="48"/>
      <c r="S31" s="48"/>
      <c r="T31" s="126">
        <f>IF(B31&gt;D31,1,"0")+IF(H31&gt;J31,1,"0")+IF(K31&gt;M31,1,"0")+IF(N31&gt;P31,1,"0")</f>
        <v>0</v>
      </c>
      <c r="U31" s="13">
        <f>IF(B31="",0,IF(B31=D31,1,"0"))+IF(H31="",0,IF(H31=J31,1,"0"))+IF(K31="",0,IF(K31=M31,1,"0"))+IF(N31="",0,IF(N31=P31,1,"0"))</f>
        <v>0</v>
      </c>
      <c r="V31" s="14">
        <f>IF(B31&lt;D31,1,"0")+IF(H31&lt;J31,1,"0")+IF(K31&lt;M31,1,"0")+IF(N31&lt;P31,1,"0")</f>
        <v>0</v>
      </c>
      <c r="W31" s="44">
        <f t="shared" si="7"/>
        <v>0</v>
      </c>
      <c r="X31" s="27">
        <f>B31+H31+K31+N31</f>
        <v>0</v>
      </c>
      <c r="Y31" s="13">
        <f>D31+J31+M31+P31</f>
        <v>0</v>
      </c>
      <c r="Z31" s="124">
        <f t="shared" si="8"/>
        <v>0</v>
      </c>
      <c r="AA31" s="198"/>
      <c r="AB31" s="188"/>
      <c r="AC31" s="188"/>
      <c r="AD31" s="189"/>
      <c r="AE31" s="183"/>
    </row>
    <row r="32" spans="1:31" ht="17.25" customHeight="1">
      <c r="A32" s="184" t="s">
        <v>20</v>
      </c>
      <c r="B32" s="34">
        <v>1</v>
      </c>
      <c r="C32" s="84" t="s">
        <v>16</v>
      </c>
      <c r="D32" s="33">
        <v>4</v>
      </c>
      <c r="E32" s="29">
        <v>1</v>
      </c>
      <c r="F32" s="82" t="s">
        <v>16</v>
      </c>
      <c r="G32" s="29">
        <v>1</v>
      </c>
      <c r="H32" s="190"/>
      <c r="I32" s="191"/>
      <c r="J32" s="190"/>
      <c r="K32" s="29">
        <v>1</v>
      </c>
      <c r="L32" s="84" t="s">
        <v>16</v>
      </c>
      <c r="M32" s="29">
        <v>3</v>
      </c>
      <c r="N32" s="30">
        <v>0</v>
      </c>
      <c r="O32" s="84" t="s">
        <v>16</v>
      </c>
      <c r="P32" s="31">
        <v>4</v>
      </c>
      <c r="Q32" s="48"/>
      <c r="R32" s="48"/>
      <c r="S32" s="48"/>
      <c r="T32" s="127">
        <f>IF(B32&gt;D32,1,"0")+IF(E32&gt;G32,1,"0")+IF(K32&gt;M32,1,"0")+IF(N32&gt;P32,1,"0")</f>
        <v>0</v>
      </c>
      <c r="U32" s="17">
        <f>IF(B32="",0,IF(B32=D32,1,"0"))+IF(E32="",0,IF(E32=G32,1,"0"))+IF(K32="",0,IF(K32=M32,1,"0"))+IF(N32="",0,IF(N32=P32,1,"0"))</f>
        <v>1</v>
      </c>
      <c r="V32" s="39">
        <f>IF(B32&lt;D32,1,"0")+IF(E32&lt;G32,1,"0")+IF(K32&lt;M32,1,"0")+IF(N32&lt;P32,1,"0")</f>
        <v>3</v>
      </c>
      <c r="W32" s="15">
        <f t="shared" si="7"/>
        <v>1</v>
      </c>
      <c r="X32" s="16">
        <f>B32+E32+K32+N32</f>
        <v>3</v>
      </c>
      <c r="Y32" s="17">
        <f>D32+G32+M32+P32</f>
        <v>12</v>
      </c>
      <c r="Z32" s="18">
        <f t="shared" si="8"/>
        <v>-9</v>
      </c>
      <c r="AA32" s="198">
        <f>RANK(AB32,$AB$24:$AB$40)</f>
        <v>5</v>
      </c>
      <c r="AB32" s="188">
        <f>SUM(W32:W35)</f>
        <v>1</v>
      </c>
      <c r="AC32" s="188">
        <f>SUM(X32:X35)</f>
        <v>5</v>
      </c>
      <c r="AD32" s="189">
        <f>SUM(Y32:Y35)</f>
        <v>23</v>
      </c>
      <c r="AE32" s="183">
        <f>AC32-AD32</f>
        <v>-18</v>
      </c>
    </row>
    <row r="33" spans="1:31" ht="17.25" customHeight="1">
      <c r="A33" s="184"/>
      <c r="B33" s="34">
        <v>0</v>
      </c>
      <c r="C33" s="85" t="s">
        <v>16</v>
      </c>
      <c r="D33" s="33">
        <v>4</v>
      </c>
      <c r="E33" s="29">
        <v>0</v>
      </c>
      <c r="F33" s="85" t="s">
        <v>16</v>
      </c>
      <c r="G33" s="29">
        <v>3</v>
      </c>
      <c r="H33" s="190"/>
      <c r="I33" s="190"/>
      <c r="J33" s="190"/>
      <c r="K33" s="29">
        <v>1</v>
      </c>
      <c r="L33" s="85" t="s">
        <v>16</v>
      </c>
      <c r="M33" s="29">
        <v>2</v>
      </c>
      <c r="N33" s="34">
        <v>1</v>
      </c>
      <c r="O33" s="85" t="s">
        <v>16</v>
      </c>
      <c r="P33" s="35">
        <v>2</v>
      </c>
      <c r="Q33" s="48"/>
      <c r="R33" s="48"/>
      <c r="S33" s="48"/>
      <c r="T33" s="128">
        <f>IF(B33&gt;D33,1,"0")+IF(E33&gt;G33,1,"0")+IF(K33&gt;M33,1,"0")+IF(N33&gt;P33,1,"0")</f>
        <v>0</v>
      </c>
      <c r="U33" s="40">
        <f>IF(B33="",0,IF(B33=D33,1,"0"))+IF(E33="",0,IF(E33=G33,1,"0"))+IF(K33="",0,IF(K33=M33,1,"0"))+IF(N33="",0,IF(N33=P33,1,"0"))</f>
        <v>0</v>
      </c>
      <c r="V33" s="41">
        <f>IF(B33&lt;D33,1,"0")+IF(E33&lt;G33,1,"0")+IF(K33&lt;M33,1,"0")+IF(N33&lt;P33,1,"0")</f>
        <v>4</v>
      </c>
      <c r="W33" s="36">
        <f t="shared" si="7"/>
        <v>0</v>
      </c>
      <c r="X33" s="42">
        <f>B33+E33+K33+N33</f>
        <v>2</v>
      </c>
      <c r="Y33" s="40">
        <f>D33+G33+M33+P33</f>
        <v>11</v>
      </c>
      <c r="Z33" s="123">
        <f t="shared" si="8"/>
        <v>-9</v>
      </c>
      <c r="AA33" s="198"/>
      <c r="AB33" s="188"/>
      <c r="AC33" s="188"/>
      <c r="AD33" s="189"/>
      <c r="AE33" s="183"/>
    </row>
    <row r="34" spans="1:31" ht="17.25" customHeight="1">
      <c r="A34" s="184"/>
      <c r="B34" s="43"/>
      <c r="C34" s="85" t="s">
        <v>16</v>
      </c>
      <c r="D34" s="29"/>
      <c r="E34" s="29"/>
      <c r="F34" s="85" t="s">
        <v>16</v>
      </c>
      <c r="G34" s="29"/>
      <c r="H34" s="190"/>
      <c r="I34" s="190"/>
      <c r="J34" s="190"/>
      <c r="K34" s="29"/>
      <c r="L34" s="85" t="s">
        <v>16</v>
      </c>
      <c r="M34" s="29"/>
      <c r="N34" s="34"/>
      <c r="O34" s="85" t="s">
        <v>16</v>
      </c>
      <c r="P34" s="35"/>
      <c r="Q34" s="48"/>
      <c r="R34" s="48"/>
      <c r="S34" s="48"/>
      <c r="T34" s="128">
        <f>IF(B34&gt;D34,1,"0")+IF(E34&gt;G34,1,"0")+IF(K34&gt;M34,1,"0")+IF(N34&gt;P34,1,"0")</f>
        <v>0</v>
      </c>
      <c r="U34" s="40">
        <f>IF(B34="",0,IF(B34=D34,1,"0"))+IF(E34="",0,IF(E34=G34,1,"0"))+IF(K34="",0,IF(K34=M34,1,"0"))+IF(N34="",0,IF(N34=P34,1,"0"))</f>
        <v>0</v>
      </c>
      <c r="V34" s="41">
        <f>IF(B34&lt;D34,1,"0")+IF(E34&lt;G34,1,"0")+IF(K34&lt;M34,1,"0")+IF(N34&lt;P34,1,"0")</f>
        <v>0</v>
      </c>
      <c r="W34" s="36">
        <f t="shared" si="7"/>
        <v>0</v>
      </c>
      <c r="X34" s="42">
        <f>B34+E34+K34+N34</f>
        <v>0</v>
      </c>
      <c r="Y34" s="40">
        <f>D34+G34+M34+P34</f>
        <v>0</v>
      </c>
      <c r="Z34" s="123">
        <f t="shared" si="8"/>
        <v>0</v>
      </c>
      <c r="AA34" s="198"/>
      <c r="AB34" s="188"/>
      <c r="AC34" s="188"/>
      <c r="AD34" s="189"/>
      <c r="AE34" s="183"/>
    </row>
    <row r="35" spans="1:31" ht="17.25" customHeight="1">
      <c r="A35" s="184"/>
      <c r="B35" s="37"/>
      <c r="C35" s="83" t="s">
        <v>16</v>
      </c>
      <c r="D35" s="19"/>
      <c r="E35" s="19"/>
      <c r="F35" s="83" t="s">
        <v>16</v>
      </c>
      <c r="G35" s="19"/>
      <c r="H35" s="190"/>
      <c r="I35" s="190"/>
      <c r="J35" s="190"/>
      <c r="K35" s="19"/>
      <c r="L35" s="83" t="s">
        <v>16</v>
      </c>
      <c r="M35" s="19"/>
      <c r="N35" s="37"/>
      <c r="O35" s="83" t="s">
        <v>16</v>
      </c>
      <c r="P35" s="38"/>
      <c r="Q35" s="48"/>
      <c r="R35" s="48"/>
      <c r="S35" s="48"/>
      <c r="T35" s="20">
        <f>IF(B35&gt;D35,1,"0")+IF(E35&gt;G35,1,"0")+IF(K35&gt;M35,1,"0")+IF(N35&gt;P35,1,"0")</f>
        <v>0</v>
      </c>
      <c r="U35" s="21">
        <f>IF(B35="",0,IF(B35=D35,1,"0"))+IF(E35="",0,IF(E35=G35,1,"0"))+IF(K35="",0,IF(K35=M35,1,"0"))+IF(N35="",0,IF(N35=P35,1,"0"))</f>
        <v>0</v>
      </c>
      <c r="V35" s="45">
        <f>IF(B35&lt;D35,1,"0")+IF(E35&lt;G35,1,"0")+IF(K35&lt;M35,1,"0")+IF(N35&lt;P35,1,"0")</f>
        <v>0</v>
      </c>
      <c r="W35" s="23">
        <f t="shared" si="7"/>
        <v>0</v>
      </c>
      <c r="X35" s="24">
        <f>B35+E35+K35+N35</f>
        <v>0</v>
      </c>
      <c r="Y35" s="21">
        <f>D35+G35+M35+P35</f>
        <v>0</v>
      </c>
      <c r="Z35" s="25">
        <f t="shared" si="8"/>
        <v>0</v>
      </c>
      <c r="AA35" s="198"/>
      <c r="AB35" s="188"/>
      <c r="AC35" s="188"/>
      <c r="AD35" s="189"/>
      <c r="AE35" s="183"/>
    </row>
    <row r="36" spans="1:31" ht="17.25" customHeight="1">
      <c r="A36" s="171" t="s">
        <v>78</v>
      </c>
      <c r="B36" s="33">
        <v>0</v>
      </c>
      <c r="C36" s="84" t="s">
        <v>16</v>
      </c>
      <c r="D36" s="33">
        <v>5</v>
      </c>
      <c r="E36" s="33">
        <v>2</v>
      </c>
      <c r="F36" s="84" t="s">
        <v>16</v>
      </c>
      <c r="G36" s="33">
        <v>3</v>
      </c>
      <c r="H36" s="33">
        <v>3</v>
      </c>
      <c r="I36" s="82" t="s">
        <v>16</v>
      </c>
      <c r="J36" s="33">
        <v>1</v>
      </c>
      <c r="K36" s="199"/>
      <c r="L36" s="200"/>
      <c r="M36" s="199"/>
      <c r="N36" s="11">
        <v>2</v>
      </c>
      <c r="O36" s="82" t="s">
        <v>16</v>
      </c>
      <c r="P36" s="11">
        <v>1</v>
      </c>
      <c r="Q36" s="48"/>
      <c r="R36" s="48"/>
      <c r="S36" s="48"/>
      <c r="T36" s="126">
        <f>IF(B36&gt;D36,1,"0")+IF(E36&gt;G36,1,"0")+IF(H36&gt;J36,1,"0")+IF(N36&gt;P36,1,"0")</f>
        <v>2</v>
      </c>
      <c r="U36" s="13">
        <f>IF(B36="",0,IF(B36=D36,1,"0"))+IF(E36="",0,IF(E36=G36,1,"0"))+IF(H36="",0,IF(H36=J36,1,"0"))+IF(N36="",0,IF(N36=P36,1,"0"))</f>
        <v>0</v>
      </c>
      <c r="V36" s="14">
        <f>IF(B36&lt;D36,1,"0")+IF(E36&lt;G36,1,"0")+IF(H36&lt;J36,1,"0")+IF(N36&lt;P36,1,"0")</f>
        <v>2</v>
      </c>
      <c r="W36" s="26">
        <f t="shared" si="7"/>
        <v>6</v>
      </c>
      <c r="X36" s="27">
        <f>B36+E36+H36+N36</f>
        <v>7</v>
      </c>
      <c r="Y36" s="13">
        <f>D36+G36+J36+P36</f>
        <v>10</v>
      </c>
      <c r="Z36" s="28">
        <f t="shared" si="8"/>
        <v>-3</v>
      </c>
      <c r="AA36" s="197">
        <f>RANK(AB36,$AB$24:$AB$40)</f>
        <v>4</v>
      </c>
      <c r="AB36" s="188">
        <f>SUM(W36:W39)</f>
        <v>9</v>
      </c>
      <c r="AC36" s="188">
        <f>SUM(X36:X39)</f>
        <v>12</v>
      </c>
      <c r="AD36" s="189">
        <f>SUM(Y36:Y39)</f>
        <v>22</v>
      </c>
      <c r="AE36" s="183">
        <f>AC36-AD36</f>
        <v>-10</v>
      </c>
    </row>
    <row r="37" spans="1:31" ht="17.25" customHeight="1">
      <c r="A37" s="171"/>
      <c r="B37" s="89">
        <v>1</v>
      </c>
      <c r="C37" s="87" t="s">
        <v>16</v>
      </c>
      <c r="D37" s="89">
        <v>4</v>
      </c>
      <c r="E37" s="33">
        <v>2</v>
      </c>
      <c r="F37" s="85" t="s">
        <v>16</v>
      </c>
      <c r="G37" s="33">
        <v>3</v>
      </c>
      <c r="H37" s="33">
        <v>2</v>
      </c>
      <c r="I37" s="85" t="s">
        <v>16</v>
      </c>
      <c r="J37" s="33">
        <v>1</v>
      </c>
      <c r="K37" s="199"/>
      <c r="L37" s="199"/>
      <c r="M37" s="199"/>
      <c r="N37" s="88">
        <v>0</v>
      </c>
      <c r="O37" s="87" t="s">
        <v>16</v>
      </c>
      <c r="P37" s="88">
        <v>4</v>
      </c>
      <c r="Q37" s="48"/>
      <c r="R37" s="48"/>
      <c r="S37" s="48"/>
      <c r="T37" s="126">
        <f>IF(B37&gt;D37,1,"0")+IF(E37&gt;G37,1,"0")+IF(H37&gt;J37,1,"0")+IF(N37&gt;P37,1,"0")</f>
        <v>1</v>
      </c>
      <c r="U37" s="13">
        <f>IF(B37="",0,IF(B37=D37,1,"0"))+IF(E37="",0,IF(E37=G37,1,"0"))+IF(H37="",0,IF(H37=J37,1,"0"))+IF(N37="",0,IF(N37=P37,1,"0"))</f>
        <v>0</v>
      </c>
      <c r="V37" s="14">
        <f>IF(B37&lt;D37,1,"0")+IF(E37&lt;G37,1,"0")+IF(H37&lt;J37,1,"0")+IF(N37&lt;P37,1,"0")</f>
        <v>3</v>
      </c>
      <c r="W37" s="36">
        <f t="shared" si="7"/>
        <v>3</v>
      </c>
      <c r="X37" s="27">
        <f>B37+E37+H37+N37</f>
        <v>5</v>
      </c>
      <c r="Y37" s="13">
        <f>D37+G37+J37+P37</f>
        <v>12</v>
      </c>
      <c r="Z37" s="123">
        <f t="shared" si="8"/>
        <v>-7</v>
      </c>
      <c r="AA37" s="197"/>
      <c r="AB37" s="188"/>
      <c r="AC37" s="188"/>
      <c r="AD37" s="189"/>
      <c r="AE37" s="183"/>
    </row>
    <row r="38" spans="1:31" ht="17.25" customHeight="1">
      <c r="A38" s="171"/>
      <c r="B38" s="29"/>
      <c r="C38" s="85" t="s">
        <v>16</v>
      </c>
      <c r="D38" s="29"/>
      <c r="E38" s="29"/>
      <c r="F38" s="85" t="s">
        <v>16</v>
      </c>
      <c r="G38" s="29"/>
      <c r="H38" s="29"/>
      <c r="I38" s="85" t="s">
        <v>16</v>
      </c>
      <c r="J38" s="29"/>
      <c r="K38" s="199"/>
      <c r="L38" s="199"/>
      <c r="M38" s="199"/>
      <c r="N38" s="29"/>
      <c r="O38" s="85" t="s">
        <v>16</v>
      </c>
      <c r="P38" s="29"/>
      <c r="Q38" s="48"/>
      <c r="R38" s="48"/>
      <c r="S38" s="48"/>
      <c r="T38" s="126">
        <f>IF(B38&gt;D38,1,"0")+IF(E38&gt;G38,1,"0")+IF(H38&gt;J38,1,"0")+IF(N38&gt;P38,1,"0")</f>
        <v>0</v>
      </c>
      <c r="U38" s="13">
        <f>IF(B38="",0,IF(B38=D38,1,"0"))+IF(E38="",0,IF(E38=G38,1,"0"))+IF(H38="",0,IF(H38=J38,1,"0"))+IF(N38="",0,IF(N38=P38,1,"0"))</f>
        <v>0</v>
      </c>
      <c r="V38" s="14">
        <f>IF(B38&lt;D38,1,"0")+IF(E38&lt;G38,1,"0")+IF(H38&lt;J38,1,"0")+IF(N38&lt;P38,1,"0")</f>
        <v>0</v>
      </c>
      <c r="W38" s="36">
        <f t="shared" si="7"/>
        <v>0</v>
      </c>
      <c r="X38" s="27">
        <f>B38+E38+H38+N38</f>
        <v>0</v>
      </c>
      <c r="Y38" s="13">
        <f>D38+G38+J38+P38</f>
        <v>0</v>
      </c>
      <c r="Z38" s="123">
        <f t="shared" si="8"/>
        <v>0</v>
      </c>
      <c r="AA38" s="197"/>
      <c r="AB38" s="188"/>
      <c r="AC38" s="188"/>
      <c r="AD38" s="189"/>
      <c r="AE38" s="183"/>
    </row>
    <row r="39" spans="1:31" ht="17.25" customHeight="1">
      <c r="A39" s="171"/>
      <c r="B39" s="29"/>
      <c r="C39" s="83" t="s">
        <v>16</v>
      </c>
      <c r="D39" s="29"/>
      <c r="E39" s="29"/>
      <c r="F39" s="83" t="s">
        <v>16</v>
      </c>
      <c r="G39" s="29"/>
      <c r="H39" s="29"/>
      <c r="I39" s="83" t="s">
        <v>16</v>
      </c>
      <c r="J39" s="29"/>
      <c r="K39" s="199"/>
      <c r="L39" s="199"/>
      <c r="M39" s="199"/>
      <c r="N39" s="19"/>
      <c r="O39" s="83" t="s">
        <v>16</v>
      </c>
      <c r="P39" s="19"/>
      <c r="Q39" s="48"/>
      <c r="R39" s="48"/>
      <c r="S39" s="48"/>
      <c r="T39" s="20">
        <f>IF(B39&gt;D39,1,"0")+IF(E39&gt;G39,1,"0")+IF(H39&gt;J39,1,"0")+IF(N39&gt;P39,1,"0")</f>
        <v>0</v>
      </c>
      <c r="U39" s="21">
        <f>IF(B39="",0,IF(B39=D39,1,"0"))+IF(E39="",0,IF(E39=G39,1,"0"))+IF(H39="",0,IF(H39=J39,1,"0"))+IF(N39="",0,IF(N39=P39,1,"0"))</f>
        <v>0</v>
      </c>
      <c r="V39" s="45">
        <f>IF(B39&lt;D39,1,"0")+IF(E39&lt;G39,1,"0")+IF(H39&lt;J39,1,"0")+IF(N39&lt;P39,1,"0")</f>
        <v>0</v>
      </c>
      <c r="W39" s="23">
        <f t="shared" si="7"/>
        <v>0</v>
      </c>
      <c r="X39" s="24">
        <f>B39+E39+H39+N39</f>
        <v>0</v>
      </c>
      <c r="Y39" s="21">
        <f>D39+G39+J39+P39</f>
        <v>0</v>
      </c>
      <c r="Z39" s="25">
        <f t="shared" si="8"/>
        <v>0</v>
      </c>
      <c r="AA39" s="197"/>
      <c r="AB39" s="188"/>
      <c r="AC39" s="188"/>
      <c r="AD39" s="189"/>
      <c r="AE39" s="183"/>
    </row>
    <row r="40" spans="1:31" ht="17.25" customHeight="1">
      <c r="A40" s="184" t="s">
        <v>21</v>
      </c>
      <c r="B40" s="11">
        <v>1</v>
      </c>
      <c r="C40" s="82" t="s">
        <v>16</v>
      </c>
      <c r="D40" s="11">
        <v>4</v>
      </c>
      <c r="E40" s="46">
        <v>0</v>
      </c>
      <c r="F40" s="84" t="s">
        <v>16</v>
      </c>
      <c r="G40" s="46">
        <v>0</v>
      </c>
      <c r="H40" s="46">
        <v>4</v>
      </c>
      <c r="I40" s="84" t="s">
        <v>16</v>
      </c>
      <c r="J40" s="46">
        <v>0</v>
      </c>
      <c r="K40" s="11">
        <v>1</v>
      </c>
      <c r="L40" s="82" t="s">
        <v>16</v>
      </c>
      <c r="M40" s="11">
        <v>2</v>
      </c>
      <c r="N40" s="196"/>
      <c r="O40" s="196"/>
      <c r="P40" s="196"/>
      <c r="Q40" s="48"/>
      <c r="R40" s="48"/>
      <c r="S40" s="48"/>
      <c r="T40" s="126">
        <f>IF(B40&gt;D40,1,"0")+IF(E40&gt;G40,1,"0")+IF(H40&gt;J40,1,"0")+IF(K40&gt;M40,1,"0")</f>
        <v>1</v>
      </c>
      <c r="U40" s="13">
        <f>IF(B40="",0,IF(B40=D40,1,"0"))+IF(E40="",0,IF(E40=G40,1,"0"))+IF(H40="",0,IF(H40=J40,1,"0"))+IF(K40="",0,IF(K40=M40,1,"0"))</f>
        <v>1</v>
      </c>
      <c r="V40" s="14">
        <f>IF(B40&lt;D40,1,"0")+IF(E40&lt;G40,1,"0")+IF(H40&lt;J40,1,"0")+IF(K40&lt;M40,1,"0")</f>
        <v>2</v>
      </c>
      <c r="W40" s="26">
        <f t="shared" si="7"/>
        <v>4</v>
      </c>
      <c r="X40" s="27">
        <f>B40+E40+H40+K40</f>
        <v>6</v>
      </c>
      <c r="Y40" s="13">
        <f>D40+G40+J40+M40</f>
        <v>6</v>
      </c>
      <c r="Z40" s="28">
        <f t="shared" si="8"/>
        <v>0</v>
      </c>
      <c r="AA40" s="197">
        <f>RANK(AB40,$AB$24:$AB$40)</f>
        <v>3</v>
      </c>
      <c r="AB40" s="188">
        <f>SUM(W40:W43)</f>
        <v>12</v>
      </c>
      <c r="AC40" s="188">
        <f>SUM(X40:X43)</f>
        <v>14</v>
      </c>
      <c r="AD40" s="189">
        <f>SUM(Y40:Y43)</f>
        <v>9</v>
      </c>
      <c r="AE40" s="183">
        <f>AC40-AD40</f>
        <v>5</v>
      </c>
    </row>
    <row r="41" spans="1:31" ht="17.25" customHeight="1">
      <c r="A41" s="184"/>
      <c r="B41" s="88">
        <v>1</v>
      </c>
      <c r="C41" s="87" t="s">
        <v>16</v>
      </c>
      <c r="D41" s="88">
        <v>1</v>
      </c>
      <c r="E41" s="34">
        <v>1</v>
      </c>
      <c r="F41" s="85" t="s">
        <v>16</v>
      </c>
      <c r="G41" s="33">
        <v>1</v>
      </c>
      <c r="H41" s="34">
        <v>2</v>
      </c>
      <c r="I41" s="85" t="s">
        <v>16</v>
      </c>
      <c r="J41" s="33">
        <v>1</v>
      </c>
      <c r="K41" s="88">
        <v>4</v>
      </c>
      <c r="L41" s="87" t="s">
        <v>16</v>
      </c>
      <c r="M41" s="88">
        <v>0</v>
      </c>
      <c r="N41" s="196"/>
      <c r="O41" s="196"/>
      <c r="P41" s="196"/>
      <c r="Q41" s="48"/>
      <c r="R41" s="48"/>
      <c r="S41" s="48"/>
      <c r="T41" s="126">
        <f>IF(B41&gt;D41,1,"0")+IF(E41&gt;G41,1,"0")+IF(H41&gt;J41,1,"0")+IF(K41&gt;M41,1,"0")</f>
        <v>2</v>
      </c>
      <c r="U41" s="13">
        <f>IF(B41="",0,IF(B41=D41,1,"0"))+IF(E41="",0,IF(E41=G41,1,"0"))+IF(H41="",0,IF(H41=J41,1,"0"))+IF(K41="",0,IF(K41=M41,1,"0"))</f>
        <v>2</v>
      </c>
      <c r="V41" s="14">
        <f>IF(B41&lt;D41,1,"0")+IF(E41&lt;G41,1,"0")+IF(H41&lt;J41,1,"0")+IF(K41&lt;M41,1,"0")</f>
        <v>0</v>
      </c>
      <c r="W41" s="36">
        <f t="shared" si="7"/>
        <v>8</v>
      </c>
      <c r="X41" s="42">
        <f>B41+E41+H41+K41</f>
        <v>8</v>
      </c>
      <c r="Y41" s="40">
        <f>D41+G41+J41+M41</f>
        <v>3</v>
      </c>
      <c r="Z41" s="123">
        <f t="shared" si="8"/>
        <v>5</v>
      </c>
      <c r="AA41" s="197"/>
      <c r="AB41" s="188"/>
      <c r="AC41" s="188"/>
      <c r="AD41" s="189"/>
      <c r="AE41" s="183"/>
    </row>
    <row r="42" spans="1:31" ht="17.25" customHeight="1">
      <c r="A42" s="184"/>
      <c r="B42" s="29"/>
      <c r="C42" s="85" t="s">
        <v>16</v>
      </c>
      <c r="D42" s="29"/>
      <c r="E42" s="33"/>
      <c r="F42" s="85" t="s">
        <v>16</v>
      </c>
      <c r="G42" s="33"/>
      <c r="H42" s="33"/>
      <c r="I42" s="85" t="s">
        <v>16</v>
      </c>
      <c r="J42" s="33"/>
      <c r="K42" s="29"/>
      <c r="L42" s="85" t="s">
        <v>16</v>
      </c>
      <c r="M42" s="29"/>
      <c r="N42" s="196"/>
      <c r="O42" s="196"/>
      <c r="P42" s="196"/>
      <c r="Q42" s="48"/>
      <c r="R42" s="48"/>
      <c r="S42" s="48"/>
      <c r="T42" s="126">
        <f>IF(B42&gt;D42,1,"0")+IF(E42&gt;G42,1,"0")+IF(H42&gt;J42,1,"0")+IF(K42&gt;M42,1,"0")</f>
        <v>0</v>
      </c>
      <c r="U42" s="13">
        <f>IF(B42="",0,IF(B42=D42,1,"0"))+IF(E42="",0,IF(E42=G42,1,"0"))+IF(H42="",0,IF(H42=J42,1,"0"))+IF(K42="",0,IF(K42=M42,1,"0"))</f>
        <v>0</v>
      </c>
      <c r="V42" s="14">
        <f>IF(B42&lt;D42,1,"0")+IF(E42&lt;G42,1,"0")+IF(H42&lt;J42,1,"0")+IF(K42&lt;M42,1,"0")</f>
        <v>0</v>
      </c>
      <c r="W42" s="36">
        <f t="shared" si="7"/>
        <v>0</v>
      </c>
      <c r="X42" s="42">
        <f>B42+E42+H42+K42</f>
        <v>0</v>
      </c>
      <c r="Y42" s="40">
        <f>D42+G42+J42+M42</f>
        <v>0</v>
      </c>
      <c r="Z42" s="123">
        <f t="shared" si="8"/>
        <v>0</v>
      </c>
      <c r="AA42" s="197"/>
      <c r="AB42" s="188"/>
      <c r="AC42" s="188"/>
      <c r="AD42" s="189"/>
      <c r="AE42" s="183"/>
    </row>
    <row r="43" spans="1:31" ht="17.25" customHeight="1">
      <c r="A43" s="184"/>
      <c r="B43" s="19"/>
      <c r="C43" s="83" t="s">
        <v>16</v>
      </c>
      <c r="D43" s="19"/>
      <c r="E43" s="19"/>
      <c r="F43" s="83" t="s">
        <v>16</v>
      </c>
      <c r="G43" s="19"/>
      <c r="H43" s="19"/>
      <c r="I43" s="83" t="s">
        <v>16</v>
      </c>
      <c r="J43" s="19"/>
      <c r="K43" s="19"/>
      <c r="L43" s="83" t="s">
        <v>16</v>
      </c>
      <c r="M43" s="19"/>
      <c r="N43" s="196"/>
      <c r="O43" s="196"/>
      <c r="P43" s="196"/>
      <c r="Q43" s="48"/>
      <c r="R43" s="48"/>
      <c r="S43" s="48"/>
      <c r="T43" s="20">
        <f>IF(B43&gt;D43,1,"0")+IF(E43&gt;G43,1,"0")+IF(H43&gt;J43,1,"0")+IF(K43&gt;M43,1,"0")</f>
        <v>0</v>
      </c>
      <c r="U43" s="21">
        <f>IF(B43="",0,IF(B43=D43,1,"0"))+IF(E43="",0,IF(E43=G43,1,"0"))+IF(H43="",0,IF(H43=J43,1,"0"))+IF(K43="",0,IF(K43=M43,1,"0"))</f>
        <v>0</v>
      </c>
      <c r="V43" s="45">
        <f>IF(B43&lt;D43,1,"0")+IF(E43&lt;G43,1,"0")+IF(H43&lt;J43,1,"0")+IF(K43&lt;M43,1,"0")</f>
        <v>0</v>
      </c>
      <c r="W43" s="23">
        <f t="shared" si="7"/>
        <v>0</v>
      </c>
      <c r="X43" s="24">
        <f>B43+E43+H43+K43</f>
        <v>0</v>
      </c>
      <c r="Y43" s="21">
        <f>D43+G43+J43+M43</f>
        <v>0</v>
      </c>
      <c r="Z43" s="25">
        <f t="shared" si="8"/>
        <v>0</v>
      </c>
      <c r="AA43" s="197"/>
      <c r="AB43" s="188"/>
      <c r="AC43" s="188"/>
      <c r="AD43" s="189"/>
      <c r="AE43" s="183"/>
    </row>
    <row r="44" spans="1:31" ht="7.5" customHeight="1">
      <c r="A44" s="47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32"/>
      <c r="M44" s="32"/>
      <c r="N44" s="32"/>
      <c r="O44" s="32"/>
      <c r="P44" s="32"/>
      <c r="Q44" s="48"/>
      <c r="R44" s="48"/>
      <c r="S44" s="48"/>
      <c r="T44" s="49"/>
      <c r="U44" s="50"/>
      <c r="V44" s="50"/>
      <c r="W44" s="50"/>
      <c r="X44" s="50"/>
      <c r="Y44" s="50"/>
      <c r="Z44" s="50"/>
      <c r="AA44" s="106"/>
      <c r="AB44" s="51"/>
      <c r="AC44" s="51"/>
      <c r="AD44" s="52"/>
      <c r="AE44" s="51"/>
    </row>
    <row r="45" spans="1:31" ht="39" customHeight="1">
      <c r="A45" s="2" t="s">
        <v>22</v>
      </c>
      <c r="D45" s="3"/>
      <c r="K45" s="53"/>
      <c r="L45" s="53"/>
      <c r="M45" s="53"/>
      <c r="N45"/>
      <c r="O45"/>
      <c r="P45"/>
      <c r="Q45" s="101"/>
      <c r="R45" s="101"/>
      <c r="S45" s="101"/>
    </row>
    <row r="46" spans="1:31" ht="27" customHeight="1">
      <c r="A46" s="4" t="s">
        <v>1</v>
      </c>
      <c r="B46" s="193" t="s">
        <v>23</v>
      </c>
      <c r="C46" s="193"/>
      <c r="D46" s="193"/>
      <c r="E46" s="194" t="s">
        <v>24</v>
      </c>
      <c r="F46" s="194"/>
      <c r="G46" s="194"/>
      <c r="H46" s="194" t="s">
        <v>80</v>
      </c>
      <c r="I46" s="194"/>
      <c r="J46" s="194"/>
      <c r="K46" s="195" t="s">
        <v>25</v>
      </c>
      <c r="L46" s="195"/>
      <c r="M46" s="195"/>
      <c r="N46" s="195" t="s">
        <v>36</v>
      </c>
      <c r="O46" s="195"/>
      <c r="P46" s="195"/>
      <c r="Q46" s="104"/>
      <c r="R46" s="104"/>
      <c r="S46" s="104"/>
      <c r="T46" s="125" t="s">
        <v>4</v>
      </c>
      <c r="U46" s="117" t="s">
        <v>5</v>
      </c>
      <c r="V46" s="8" t="s">
        <v>6</v>
      </c>
      <c r="W46" s="9" t="s">
        <v>7</v>
      </c>
      <c r="X46" s="116" t="s">
        <v>8</v>
      </c>
      <c r="Y46" s="117" t="s">
        <v>9</v>
      </c>
      <c r="Z46" s="118" t="s">
        <v>10</v>
      </c>
      <c r="AA46" s="105" t="s">
        <v>11</v>
      </c>
      <c r="AB46" s="6" t="s">
        <v>12</v>
      </c>
      <c r="AC46" s="6" t="s">
        <v>13</v>
      </c>
      <c r="AD46" s="6" t="s">
        <v>14</v>
      </c>
      <c r="AE46" s="10" t="s">
        <v>15</v>
      </c>
    </row>
    <row r="47" spans="1:31" ht="17.25" customHeight="1">
      <c r="A47" s="184" t="s">
        <v>23</v>
      </c>
      <c r="B47" s="192"/>
      <c r="C47" s="192"/>
      <c r="D47" s="192"/>
      <c r="E47" s="33">
        <v>0</v>
      </c>
      <c r="F47" s="82" t="s">
        <v>16</v>
      </c>
      <c r="G47" s="33">
        <v>0</v>
      </c>
      <c r="H47" s="29">
        <v>5</v>
      </c>
      <c r="I47" s="82" t="s">
        <v>16</v>
      </c>
      <c r="J47" s="29">
        <v>0</v>
      </c>
      <c r="K47" s="29">
        <v>2</v>
      </c>
      <c r="L47" s="82" t="s">
        <v>16</v>
      </c>
      <c r="M47" s="54">
        <v>1</v>
      </c>
      <c r="N47" s="29">
        <v>1</v>
      </c>
      <c r="O47" s="82" t="s">
        <v>16</v>
      </c>
      <c r="P47" s="54">
        <v>4</v>
      </c>
      <c r="Q47" s="48"/>
      <c r="R47" s="48"/>
      <c r="S47" s="48"/>
      <c r="T47" s="126">
        <f>IF(E47&gt;G47,1,"0")+IF(H47&gt;J47,1,"0")+IF(K47&gt;M47,1,"0")+IF(N47&gt;P47,1,"0")</f>
        <v>2</v>
      </c>
      <c r="U47" s="17">
        <f>IF(E47="",0,IF(E47=G47,1,"0"))+IF(H47="",0,IF(H47=J47,1,"0"))+IF(K47="",0,IF(K47=M47,1,"0"))+IF(N47="",0,IF(N47=P47,1,"0"))</f>
        <v>1</v>
      </c>
      <c r="V47" s="14">
        <f>IF(E47&lt;G47,1,"0")+IF(H47&lt;J47,1,"0")+IF(K47&lt;M47,1,"0")+IF(N47&lt;P47,1,"0")</f>
        <v>1</v>
      </c>
      <c r="W47" s="26">
        <f t="shared" ref="W47:W62" si="9">T47*3+U47*1+V47*0</f>
        <v>7</v>
      </c>
      <c r="X47" s="27">
        <f>E47+H47+K47+N47</f>
        <v>8</v>
      </c>
      <c r="Y47" s="13">
        <f>G47+J47+M47+P47</f>
        <v>5</v>
      </c>
      <c r="Z47" s="28">
        <f t="shared" ref="Z47:Z62" si="10">X47-Y47</f>
        <v>3</v>
      </c>
      <c r="AA47" s="187">
        <f>RANK(AB47,$AB$47:$AB$66)</f>
        <v>2</v>
      </c>
      <c r="AB47" s="188">
        <f>SUM(W47:W50)</f>
        <v>16</v>
      </c>
      <c r="AC47" s="188">
        <f>SUM(X47:X50)</f>
        <v>19</v>
      </c>
      <c r="AD47" s="189">
        <f>SUM(Y47:Y50)</f>
        <v>11</v>
      </c>
      <c r="AE47" s="183">
        <f>AC47-AD47</f>
        <v>8</v>
      </c>
    </row>
    <row r="48" spans="1:31" ht="17.25" customHeight="1">
      <c r="A48" s="184"/>
      <c r="B48" s="192"/>
      <c r="C48" s="192"/>
      <c r="D48" s="192"/>
      <c r="E48" s="33">
        <v>3</v>
      </c>
      <c r="F48" s="85" t="s">
        <v>16</v>
      </c>
      <c r="G48" s="33">
        <v>0</v>
      </c>
      <c r="H48" s="29">
        <v>4</v>
      </c>
      <c r="I48" s="85" t="s">
        <v>16</v>
      </c>
      <c r="J48" s="29">
        <v>1</v>
      </c>
      <c r="K48" s="29">
        <v>3</v>
      </c>
      <c r="L48" s="85" t="s">
        <v>16</v>
      </c>
      <c r="M48" s="55">
        <v>0</v>
      </c>
      <c r="N48" s="29">
        <v>1</v>
      </c>
      <c r="O48" s="85" t="s">
        <v>16</v>
      </c>
      <c r="P48" s="55">
        <v>5</v>
      </c>
      <c r="Q48" s="48"/>
      <c r="R48" s="48"/>
      <c r="S48" s="48"/>
      <c r="T48" s="128">
        <f>IF(E48&gt;G48,1,"0")+IF(H48&gt;J48,1,"0")+IF(K48&gt;M48,1,"0")+IF(N48&gt;P48,1,"0")</f>
        <v>3</v>
      </c>
      <c r="U48" s="40">
        <f t="shared" ref="U48:U50" si="11">IF(E48="",0,IF(E48=G48,1,"0"))+IF(H48="",0,IF(H48=J48,1,"0"))+IF(K48="",0,IF(K48=M48,1,"0"))+IF(N48="",0,IF(N48=P48,1,"0"))</f>
        <v>0</v>
      </c>
      <c r="V48" s="14">
        <f t="shared" ref="V48:V50" si="12">IF(E48&lt;G48,1,"0")+IF(H48&lt;J48,1,"0")+IF(K48&lt;M48,1,"0")+IF(N48&lt;P48,1,"0")</f>
        <v>1</v>
      </c>
      <c r="W48" s="36">
        <f t="shared" si="9"/>
        <v>9</v>
      </c>
      <c r="X48" s="27">
        <f t="shared" ref="X48:X50" si="13">E48+H48+K48+N48</f>
        <v>11</v>
      </c>
      <c r="Y48" s="13">
        <f t="shared" ref="Y48:Y50" si="14">G48+J48+M48+P48</f>
        <v>6</v>
      </c>
      <c r="Z48" s="123">
        <f t="shared" si="10"/>
        <v>5</v>
      </c>
      <c r="AA48" s="187"/>
      <c r="AB48" s="188"/>
      <c r="AC48" s="188"/>
      <c r="AD48" s="189"/>
      <c r="AE48" s="183"/>
    </row>
    <row r="49" spans="1:31" ht="17.25" customHeight="1">
      <c r="A49" s="184"/>
      <c r="B49" s="192"/>
      <c r="C49" s="192"/>
      <c r="D49" s="192"/>
      <c r="E49" s="29"/>
      <c r="F49" s="85" t="s">
        <v>16</v>
      </c>
      <c r="G49" s="29"/>
      <c r="H49" s="29"/>
      <c r="I49" s="86" t="s">
        <v>16</v>
      </c>
      <c r="J49" s="29"/>
      <c r="K49" s="29"/>
      <c r="L49" s="85" t="s">
        <v>16</v>
      </c>
      <c r="M49" s="55"/>
      <c r="N49" s="29"/>
      <c r="O49" s="85" t="s">
        <v>16</v>
      </c>
      <c r="P49" s="55"/>
      <c r="Q49" s="48"/>
      <c r="R49" s="48"/>
      <c r="S49" s="48"/>
      <c r="T49" s="128">
        <f t="shared" ref="T49:T50" si="15">IF(E49&gt;G49,1,"0")+IF(H49&gt;J49,1,"0")+IF(K49&gt;M49,1,"0")+IF(N49&gt;P49,1,"0")</f>
        <v>0</v>
      </c>
      <c r="U49" s="40">
        <f t="shared" si="11"/>
        <v>0</v>
      </c>
      <c r="V49" s="14">
        <f t="shared" si="12"/>
        <v>0</v>
      </c>
      <c r="W49" s="36">
        <f t="shared" si="9"/>
        <v>0</v>
      </c>
      <c r="X49" s="27">
        <f t="shared" si="13"/>
        <v>0</v>
      </c>
      <c r="Y49" s="13">
        <f t="shared" si="14"/>
        <v>0</v>
      </c>
      <c r="Z49" s="123">
        <f t="shared" si="10"/>
        <v>0</v>
      </c>
      <c r="AA49" s="187"/>
      <c r="AB49" s="188"/>
      <c r="AC49" s="188"/>
      <c r="AD49" s="189"/>
      <c r="AE49" s="183"/>
    </row>
    <row r="50" spans="1:31" ht="17.25" customHeight="1">
      <c r="A50" s="184"/>
      <c r="B50" s="192"/>
      <c r="C50" s="192"/>
      <c r="D50" s="192"/>
      <c r="E50" s="19"/>
      <c r="F50" s="83" t="s">
        <v>16</v>
      </c>
      <c r="G50" s="19"/>
      <c r="H50" s="19"/>
      <c r="I50" s="83" t="s">
        <v>16</v>
      </c>
      <c r="J50" s="19"/>
      <c r="K50" s="19"/>
      <c r="L50" s="83" t="s">
        <v>16</v>
      </c>
      <c r="M50" s="56"/>
      <c r="N50" s="19"/>
      <c r="O50" s="83" t="s">
        <v>16</v>
      </c>
      <c r="P50" s="56"/>
      <c r="Q50" s="48"/>
      <c r="R50" s="48"/>
      <c r="S50" s="48"/>
      <c r="T50" s="128">
        <f t="shared" si="15"/>
        <v>0</v>
      </c>
      <c r="U50" s="21">
        <f t="shared" si="11"/>
        <v>0</v>
      </c>
      <c r="V50" s="22">
        <f t="shared" si="12"/>
        <v>0</v>
      </c>
      <c r="W50" s="23">
        <f t="shared" si="9"/>
        <v>0</v>
      </c>
      <c r="X50" s="27">
        <f t="shared" si="13"/>
        <v>0</v>
      </c>
      <c r="Y50" s="13">
        <f t="shared" si="14"/>
        <v>0</v>
      </c>
      <c r="Z50" s="25">
        <f t="shared" si="10"/>
        <v>0</v>
      </c>
      <c r="AA50" s="187"/>
      <c r="AB50" s="188"/>
      <c r="AC50" s="188"/>
      <c r="AD50" s="189"/>
      <c r="AE50" s="183"/>
    </row>
    <row r="51" spans="1:31" ht="17.25" customHeight="1">
      <c r="A51" s="184" t="s">
        <v>24</v>
      </c>
      <c r="B51" s="43">
        <v>0</v>
      </c>
      <c r="C51" s="82" t="s">
        <v>16</v>
      </c>
      <c r="D51" s="29">
        <v>0</v>
      </c>
      <c r="E51" s="190"/>
      <c r="F51" s="191"/>
      <c r="G51" s="190"/>
      <c r="H51" s="29">
        <v>1</v>
      </c>
      <c r="I51" s="84" t="s">
        <v>16</v>
      </c>
      <c r="J51" s="29">
        <v>0</v>
      </c>
      <c r="K51" s="29">
        <v>2</v>
      </c>
      <c r="L51" s="84" t="s">
        <v>16</v>
      </c>
      <c r="M51" s="55">
        <v>2</v>
      </c>
      <c r="N51" s="29">
        <v>5</v>
      </c>
      <c r="O51" s="84" t="s">
        <v>16</v>
      </c>
      <c r="P51" s="55">
        <v>1</v>
      </c>
      <c r="Q51" s="48"/>
      <c r="R51" s="48"/>
      <c r="S51" s="48"/>
      <c r="T51" s="127">
        <f>IF(B51&gt;D51,1,"0")+IF(H51&gt;J51,1,"0")+IF(K51&gt;M51,1,"0")+IF(N51&gt;P51,1,"0")</f>
        <v>2</v>
      </c>
      <c r="U51" s="17">
        <f>IF(B51="",0,IF(B51=D51,1,"0"))+IF(H51="",0,IF(H51=J51,1,"0"))+IF(K51="",0,IF(K51=M51,1,"0"))+IF(N51="",0,IF(N51=P51,1,"0"))</f>
        <v>2</v>
      </c>
      <c r="V51" s="14">
        <f>IF(B51&lt;D51,1,"0")+IF(H51&lt;J51,1,"0")+IF(K51&lt;M51,1,"0")+IF(N51&lt;P51,1,"0")</f>
        <v>0</v>
      </c>
      <c r="W51" s="15">
        <f t="shared" si="9"/>
        <v>8</v>
      </c>
      <c r="X51" s="119">
        <f>B51+H51+K51+N51</f>
        <v>8</v>
      </c>
      <c r="Y51" s="17">
        <f>D51+J51+M51+P51</f>
        <v>3</v>
      </c>
      <c r="Z51" s="18">
        <f t="shared" si="10"/>
        <v>5</v>
      </c>
      <c r="AA51" s="187">
        <f>RANK(AB51,$AB$47:$AB$66)</f>
        <v>3</v>
      </c>
      <c r="AB51" s="188">
        <f>SUM(W51:W54)</f>
        <v>14</v>
      </c>
      <c r="AC51" s="188">
        <f>SUM(X51:X54)</f>
        <v>20</v>
      </c>
      <c r="AD51" s="189">
        <f>SUM(Y51:Y54)</f>
        <v>12</v>
      </c>
      <c r="AE51" s="183">
        <f>AC51-AD51</f>
        <v>8</v>
      </c>
    </row>
    <row r="52" spans="1:31" ht="17.25" customHeight="1">
      <c r="A52" s="184"/>
      <c r="B52" s="43">
        <v>0</v>
      </c>
      <c r="C52" s="85" t="s">
        <v>16</v>
      </c>
      <c r="D52" s="29">
        <v>3</v>
      </c>
      <c r="E52" s="190"/>
      <c r="F52" s="190"/>
      <c r="G52" s="190"/>
      <c r="H52" s="29">
        <v>5</v>
      </c>
      <c r="I52" s="85" t="s">
        <v>16</v>
      </c>
      <c r="J52" s="29">
        <v>0</v>
      </c>
      <c r="K52" s="29">
        <v>5</v>
      </c>
      <c r="L52" s="85" t="s">
        <v>16</v>
      </c>
      <c r="M52" s="55">
        <v>0</v>
      </c>
      <c r="N52" s="29">
        <v>2</v>
      </c>
      <c r="O52" s="85" t="s">
        <v>16</v>
      </c>
      <c r="P52" s="55">
        <v>6</v>
      </c>
      <c r="Q52" s="48"/>
      <c r="R52" s="48"/>
      <c r="S52" s="48"/>
      <c r="T52" s="128">
        <f>IF(B52&gt;D52,1,"0")+IF(H52&gt;J52,1,"0")+IF(K52&gt;M52,1,"0")+IF(N52&gt;P52,1,"0")</f>
        <v>2</v>
      </c>
      <c r="U52" s="40">
        <f t="shared" ref="U52:U54" si="16">IF(B52="",0,IF(B52=D52,1,"0"))+IF(H52="",0,IF(H52=J52,1,"0"))+IF(K52="",0,IF(K52=M52,1,"0"))+IF(N52="",0,IF(N52=P52,1,"0"))</f>
        <v>0</v>
      </c>
      <c r="V52" s="14">
        <f t="shared" ref="V52:V54" si="17">IF(B52&lt;D52,1,"0")+IF(H52&lt;J52,1,"0")+IF(K52&lt;M52,1,"0")+IF(N52&lt;P52,1,"0")</f>
        <v>2</v>
      </c>
      <c r="W52" s="36">
        <f t="shared" si="9"/>
        <v>6</v>
      </c>
      <c r="X52" s="120">
        <f t="shared" ref="X52:X54" si="18">B52+H52+K52+N52</f>
        <v>12</v>
      </c>
      <c r="Y52" s="40">
        <f t="shared" ref="Y52:Y54" si="19">D52+J52+M52+P52</f>
        <v>9</v>
      </c>
      <c r="Z52" s="123">
        <f t="shared" si="10"/>
        <v>3</v>
      </c>
      <c r="AA52" s="187"/>
      <c r="AB52" s="188"/>
      <c r="AC52" s="188"/>
      <c r="AD52" s="189"/>
      <c r="AE52" s="183"/>
    </row>
    <row r="53" spans="1:31" ht="17.25" customHeight="1">
      <c r="A53" s="184"/>
      <c r="B53" s="43"/>
      <c r="C53" s="85" t="s">
        <v>16</v>
      </c>
      <c r="D53" s="29"/>
      <c r="E53" s="190"/>
      <c r="F53" s="190"/>
      <c r="G53" s="190"/>
      <c r="H53" s="29"/>
      <c r="I53" s="85" t="s">
        <v>16</v>
      </c>
      <c r="J53" s="29"/>
      <c r="K53" s="29"/>
      <c r="L53" s="85" t="s">
        <v>16</v>
      </c>
      <c r="M53" s="55"/>
      <c r="N53" s="29"/>
      <c r="O53" s="85" t="s">
        <v>16</v>
      </c>
      <c r="P53" s="55"/>
      <c r="Q53" s="48"/>
      <c r="R53" s="48"/>
      <c r="S53" s="48"/>
      <c r="T53" s="128">
        <f t="shared" ref="T53:T54" si="20">IF(B53&gt;D53,1,"0")+IF(H53&gt;J53,1,"0")+IF(K53&gt;M53,1,"0")+IF(N53&gt;P53,1,"0")</f>
        <v>0</v>
      </c>
      <c r="U53" s="40">
        <f t="shared" si="16"/>
        <v>0</v>
      </c>
      <c r="V53" s="14">
        <f t="shared" si="17"/>
        <v>0</v>
      </c>
      <c r="W53" s="36">
        <f t="shared" si="9"/>
        <v>0</v>
      </c>
      <c r="X53" s="120">
        <f t="shared" si="18"/>
        <v>0</v>
      </c>
      <c r="Y53" s="40">
        <f t="shared" si="19"/>
        <v>0</v>
      </c>
      <c r="Z53" s="123">
        <f t="shared" si="10"/>
        <v>0</v>
      </c>
      <c r="AA53" s="187"/>
      <c r="AB53" s="188"/>
      <c r="AC53" s="188"/>
      <c r="AD53" s="189"/>
      <c r="AE53" s="183"/>
    </row>
    <row r="54" spans="1:31" ht="17.25" customHeight="1">
      <c r="A54" s="184"/>
      <c r="B54" s="37"/>
      <c r="C54" s="83" t="s">
        <v>16</v>
      </c>
      <c r="D54" s="19"/>
      <c r="E54" s="190"/>
      <c r="F54" s="190"/>
      <c r="G54" s="190"/>
      <c r="H54" s="19"/>
      <c r="I54" s="83" t="s">
        <v>16</v>
      </c>
      <c r="J54" s="19"/>
      <c r="K54" s="19"/>
      <c r="L54" s="83" t="s">
        <v>16</v>
      </c>
      <c r="M54" s="56"/>
      <c r="N54" s="19"/>
      <c r="O54" s="83" t="s">
        <v>16</v>
      </c>
      <c r="P54" s="56"/>
      <c r="Q54" s="48"/>
      <c r="R54" s="48"/>
      <c r="S54" s="48"/>
      <c r="T54" s="128">
        <f t="shared" si="20"/>
        <v>0</v>
      </c>
      <c r="U54" s="21">
        <f t="shared" si="16"/>
        <v>0</v>
      </c>
      <c r="V54" s="22">
        <f t="shared" si="17"/>
        <v>0</v>
      </c>
      <c r="W54" s="23">
        <f t="shared" si="9"/>
        <v>0</v>
      </c>
      <c r="X54" s="121">
        <f t="shared" si="18"/>
        <v>0</v>
      </c>
      <c r="Y54" s="21">
        <f t="shared" si="19"/>
        <v>0</v>
      </c>
      <c r="Z54" s="25">
        <f t="shared" si="10"/>
        <v>0</v>
      </c>
      <c r="AA54" s="187"/>
      <c r="AB54" s="188"/>
      <c r="AC54" s="188"/>
      <c r="AD54" s="189"/>
      <c r="AE54" s="183"/>
    </row>
    <row r="55" spans="1:31" ht="17.25" customHeight="1">
      <c r="A55" s="184" t="s">
        <v>77</v>
      </c>
      <c r="B55" s="43">
        <v>0</v>
      </c>
      <c r="C55" s="84" t="s">
        <v>16</v>
      </c>
      <c r="D55" s="29">
        <v>5</v>
      </c>
      <c r="E55" s="11">
        <v>0</v>
      </c>
      <c r="F55" s="82" t="s">
        <v>16</v>
      </c>
      <c r="G55" s="11">
        <v>1</v>
      </c>
      <c r="H55" s="190"/>
      <c r="I55" s="191"/>
      <c r="J55" s="190"/>
      <c r="K55" s="29">
        <v>0</v>
      </c>
      <c r="L55" s="84" t="s">
        <v>16</v>
      </c>
      <c r="M55" s="55">
        <v>1</v>
      </c>
      <c r="N55" s="29">
        <v>1</v>
      </c>
      <c r="O55" s="84" t="s">
        <v>16</v>
      </c>
      <c r="P55" s="55">
        <v>3</v>
      </c>
      <c r="Q55" s="48"/>
      <c r="R55" s="48"/>
      <c r="S55" s="48"/>
      <c r="T55" s="129">
        <f>IF(B55&gt;D55,1,"0")+IF(E55&gt;G55,1,"0")+IF(K55&gt;M55,1,"0")+IF(N55&gt;P55,1,"0")</f>
        <v>0</v>
      </c>
      <c r="U55" s="17">
        <f>IF(B55="",0,IF(B55=D55,1,"0"))+IF(E55="",0,IF(E55=G55,1,"0"))+IF(K55="",0,IF(K55=M55,1,"0"))+IF(N55="",0,IF(N55=P55,1,"0"))</f>
        <v>0</v>
      </c>
      <c r="V55" s="14">
        <f>IF(B55&lt;D55,1,"0")+IF(E55&lt;G55,1,"0")+IF(K55&lt;M55,1,"0")+IF(N55&lt;P55,1,"0")</f>
        <v>4</v>
      </c>
      <c r="W55" s="15">
        <f t="shared" si="9"/>
        <v>0</v>
      </c>
      <c r="X55" s="119">
        <f>B55+E55+K55+N55</f>
        <v>1</v>
      </c>
      <c r="Y55" s="17">
        <f>D55+G55+M55+P55</f>
        <v>10</v>
      </c>
      <c r="Z55" s="18">
        <f t="shared" si="10"/>
        <v>-9</v>
      </c>
      <c r="AA55" s="187">
        <f>RANK(AB55,$AB$47:$AB$66)</f>
        <v>5</v>
      </c>
      <c r="AB55" s="188">
        <f>SUM(W55:W58)</f>
        <v>1</v>
      </c>
      <c r="AC55" s="188">
        <f>SUM(X55:X58)</f>
        <v>3</v>
      </c>
      <c r="AD55" s="189">
        <f>SUM(Y55:Y58)</f>
        <v>21</v>
      </c>
      <c r="AE55" s="183">
        <f>AC55-AD55</f>
        <v>-18</v>
      </c>
    </row>
    <row r="56" spans="1:31" ht="17.25" customHeight="1">
      <c r="A56" s="184"/>
      <c r="B56" s="43">
        <v>1</v>
      </c>
      <c r="C56" s="85" t="s">
        <v>16</v>
      </c>
      <c r="D56" s="29">
        <v>4</v>
      </c>
      <c r="E56" s="33">
        <v>0</v>
      </c>
      <c r="F56" s="85" t="s">
        <v>16</v>
      </c>
      <c r="G56" s="33">
        <v>5</v>
      </c>
      <c r="H56" s="190"/>
      <c r="I56" s="190"/>
      <c r="J56" s="190"/>
      <c r="K56" s="29">
        <v>1</v>
      </c>
      <c r="L56" s="85" t="s">
        <v>16</v>
      </c>
      <c r="M56" s="55">
        <v>1</v>
      </c>
      <c r="N56" s="29">
        <v>0</v>
      </c>
      <c r="O56" s="85" t="s">
        <v>16</v>
      </c>
      <c r="P56" s="55">
        <v>1</v>
      </c>
      <c r="Q56" s="48"/>
      <c r="R56" s="48"/>
      <c r="S56" s="48"/>
      <c r="T56" s="128">
        <f t="shared" ref="T56:T58" si="21">IF(B56&gt;D56,1,"0")+IF(E56&gt;G56,1,"0")+IF(K56&gt;M56,1,"0")+IF(N56&gt;P56,1,"0")</f>
        <v>0</v>
      </c>
      <c r="U56" s="40">
        <f t="shared" ref="U56:U58" si="22">IF(B56="",0,IF(B56=D56,1,"0"))+IF(E56="",0,IF(E56=G56,1,"0"))+IF(K56="",0,IF(K56=M56,1,"0"))+IF(N56="",0,IF(N56=P56,1,"0"))</f>
        <v>1</v>
      </c>
      <c r="V56" s="14">
        <f t="shared" ref="V56:V58" si="23">IF(B56&lt;D56,1,"0")+IF(E56&lt;G56,1,"0")+IF(K56&lt;M56,1,"0")+IF(N56&lt;P56,1,"0")</f>
        <v>3</v>
      </c>
      <c r="W56" s="36">
        <f t="shared" si="9"/>
        <v>1</v>
      </c>
      <c r="X56" s="120">
        <f t="shared" ref="X56:X58" si="24">B56+E56+K56+N56</f>
        <v>2</v>
      </c>
      <c r="Y56" s="40">
        <f t="shared" ref="Y56:Y58" si="25">D56+G56+M56+P56</f>
        <v>11</v>
      </c>
      <c r="Z56" s="123">
        <f t="shared" si="10"/>
        <v>-9</v>
      </c>
      <c r="AA56" s="187"/>
      <c r="AB56" s="188"/>
      <c r="AC56" s="188"/>
      <c r="AD56" s="189"/>
      <c r="AE56" s="183"/>
    </row>
    <row r="57" spans="1:31" ht="17.25" customHeight="1">
      <c r="A57" s="184"/>
      <c r="B57" s="43"/>
      <c r="C57" s="85" t="s">
        <v>16</v>
      </c>
      <c r="D57" s="29"/>
      <c r="E57" s="29"/>
      <c r="F57" s="85" t="s">
        <v>16</v>
      </c>
      <c r="G57" s="29"/>
      <c r="H57" s="190"/>
      <c r="I57" s="190"/>
      <c r="J57" s="190"/>
      <c r="K57" s="29"/>
      <c r="L57" s="85" t="s">
        <v>16</v>
      </c>
      <c r="M57" s="55"/>
      <c r="N57" s="29"/>
      <c r="O57" s="85" t="s">
        <v>16</v>
      </c>
      <c r="P57" s="55"/>
      <c r="Q57" s="48"/>
      <c r="R57" s="48"/>
      <c r="S57" s="48"/>
      <c r="T57" s="128">
        <f t="shared" si="21"/>
        <v>0</v>
      </c>
      <c r="U57" s="40">
        <f t="shared" si="22"/>
        <v>0</v>
      </c>
      <c r="V57" s="14">
        <f t="shared" si="23"/>
        <v>0</v>
      </c>
      <c r="W57" s="36">
        <f t="shared" si="9"/>
        <v>0</v>
      </c>
      <c r="X57" s="120">
        <f t="shared" si="24"/>
        <v>0</v>
      </c>
      <c r="Y57" s="40">
        <f t="shared" si="25"/>
        <v>0</v>
      </c>
      <c r="Z57" s="123">
        <f t="shared" si="10"/>
        <v>0</v>
      </c>
      <c r="AA57" s="187"/>
      <c r="AB57" s="188"/>
      <c r="AC57" s="188"/>
      <c r="AD57" s="189"/>
      <c r="AE57" s="183"/>
    </row>
    <row r="58" spans="1:31" ht="17.25" customHeight="1">
      <c r="A58" s="184"/>
      <c r="B58" s="37"/>
      <c r="C58" s="83" t="s">
        <v>16</v>
      </c>
      <c r="D58" s="19"/>
      <c r="E58" s="19"/>
      <c r="F58" s="83" t="s">
        <v>16</v>
      </c>
      <c r="G58" s="19"/>
      <c r="H58" s="190"/>
      <c r="I58" s="190"/>
      <c r="J58" s="190"/>
      <c r="K58" s="19"/>
      <c r="L58" s="83" t="s">
        <v>16</v>
      </c>
      <c r="M58" s="56"/>
      <c r="N58" s="19"/>
      <c r="O58" s="83" t="s">
        <v>16</v>
      </c>
      <c r="P58" s="56"/>
      <c r="Q58" s="48"/>
      <c r="R58" s="48"/>
      <c r="S58" s="48"/>
      <c r="T58" s="20">
        <f t="shared" si="21"/>
        <v>0</v>
      </c>
      <c r="U58" s="21">
        <f t="shared" si="22"/>
        <v>0</v>
      </c>
      <c r="V58" s="22">
        <f t="shared" si="23"/>
        <v>0</v>
      </c>
      <c r="W58" s="23">
        <f t="shared" si="9"/>
        <v>0</v>
      </c>
      <c r="X58" s="121">
        <f t="shared" si="24"/>
        <v>0</v>
      </c>
      <c r="Y58" s="21">
        <f t="shared" si="25"/>
        <v>0</v>
      </c>
      <c r="Z58" s="25">
        <f t="shared" si="10"/>
        <v>0</v>
      </c>
      <c r="AA58" s="187"/>
      <c r="AB58" s="188"/>
      <c r="AC58" s="188"/>
      <c r="AD58" s="189"/>
      <c r="AE58" s="183"/>
    </row>
    <row r="59" spans="1:31" ht="17.25" customHeight="1">
      <c r="A59" s="184" t="s">
        <v>37</v>
      </c>
      <c r="B59" s="57">
        <v>1</v>
      </c>
      <c r="C59" s="84" t="s">
        <v>16</v>
      </c>
      <c r="D59" s="11">
        <v>2</v>
      </c>
      <c r="E59" s="33">
        <v>2</v>
      </c>
      <c r="F59" s="84" t="s">
        <v>16</v>
      </c>
      <c r="G59" s="33">
        <v>2</v>
      </c>
      <c r="H59" s="29">
        <v>1</v>
      </c>
      <c r="I59" s="82" t="s">
        <v>16</v>
      </c>
      <c r="J59" s="29">
        <v>0</v>
      </c>
      <c r="K59" s="185"/>
      <c r="L59" s="186"/>
      <c r="M59" s="185"/>
      <c r="N59" s="29">
        <v>0</v>
      </c>
      <c r="O59" s="84" t="s">
        <v>16</v>
      </c>
      <c r="P59" s="55">
        <v>4</v>
      </c>
      <c r="Q59" s="48"/>
      <c r="R59" s="48"/>
      <c r="S59" s="48"/>
      <c r="T59" s="126">
        <f>IF(B59&gt;D59,1,"0")+IF(E59&gt;G59,1,"0")+IF(H59&gt;J59,1,"0")+IF(N59&gt;P59,1,"0")</f>
        <v>1</v>
      </c>
      <c r="U59" s="17">
        <f>IF(B59="",0,IF(B59=D59,1,"0"))+IF(E59="",0,IF(E59=G59,1,"0"))+IF(H59="",0,IF(H59=J59,1,"0"))+IF(N59="",0,IF(N59=P59,1,"0"))</f>
        <v>1</v>
      </c>
      <c r="V59" s="14">
        <f>IF(B59&lt;D59,1,"0")+IF(E59&lt;G59,1,"0")+IF(H59&lt;J59,1,"0")+IF(N59&lt;P59,1,"0")</f>
        <v>2</v>
      </c>
      <c r="W59" s="26">
        <f t="shared" si="9"/>
        <v>4</v>
      </c>
      <c r="X59" s="119">
        <f>B59+E59+H59+N59</f>
        <v>4</v>
      </c>
      <c r="Y59" s="17">
        <f>D59+G59+J59+P59</f>
        <v>8</v>
      </c>
      <c r="Z59" s="28">
        <f t="shared" si="10"/>
        <v>-4</v>
      </c>
      <c r="AA59" s="187">
        <f>RANK(AB59,$AB$47:$AB$66)</f>
        <v>4</v>
      </c>
      <c r="AB59" s="188">
        <f>SUM(W59:W62)</f>
        <v>5</v>
      </c>
      <c r="AC59" s="188">
        <f>SUM(X59:X62)</f>
        <v>5</v>
      </c>
      <c r="AD59" s="189">
        <f>SUM(Y59:Y62)</f>
        <v>23</v>
      </c>
      <c r="AE59" s="183">
        <f>AC59-AD59</f>
        <v>-18</v>
      </c>
    </row>
    <row r="60" spans="1:31" ht="17.25" customHeight="1">
      <c r="A60" s="184"/>
      <c r="B60" s="34">
        <v>0</v>
      </c>
      <c r="C60" s="85" t="s">
        <v>16</v>
      </c>
      <c r="D60" s="33">
        <v>3</v>
      </c>
      <c r="E60" s="33">
        <v>0</v>
      </c>
      <c r="F60" s="85" t="s">
        <v>16</v>
      </c>
      <c r="G60" s="33">
        <v>5</v>
      </c>
      <c r="H60" s="29">
        <v>1</v>
      </c>
      <c r="I60" s="85" t="s">
        <v>16</v>
      </c>
      <c r="J60" s="29">
        <v>1</v>
      </c>
      <c r="K60" s="185"/>
      <c r="L60" s="185"/>
      <c r="M60" s="185"/>
      <c r="N60" s="29">
        <v>0</v>
      </c>
      <c r="O60" s="85" t="s">
        <v>16</v>
      </c>
      <c r="P60" s="55">
        <v>6</v>
      </c>
      <c r="Q60" s="48"/>
      <c r="R60" s="48"/>
      <c r="S60" s="48"/>
      <c r="T60" s="126">
        <f t="shared" ref="T60:T62" si="26">IF(B60&gt;D60,1,"0")+IF(E60&gt;G60,1,"0")+IF(H60&gt;J60,1,"0")+IF(N60&gt;P60,1,"0")</f>
        <v>0</v>
      </c>
      <c r="U60" s="40">
        <f t="shared" ref="U60:U62" si="27">IF(B60="",0,IF(B60=D60,1,"0"))+IF(E60="",0,IF(E60=G60,1,"0"))+IF(H60="",0,IF(H60=J60,1,"0"))+IF(N60="",0,IF(N60=P60,1,"0"))</f>
        <v>1</v>
      </c>
      <c r="V60" s="14">
        <f t="shared" ref="V60:V62" si="28">IF(B60&lt;D60,1,"0")+IF(E60&lt;G60,1,"0")+IF(H60&lt;J60,1,"0")+IF(N60&lt;P60,1,"0")</f>
        <v>3</v>
      </c>
      <c r="W60" s="36">
        <f t="shared" si="9"/>
        <v>1</v>
      </c>
      <c r="X60" s="120">
        <f t="shared" ref="X60:X62" si="29">B60+E60+H60+N60</f>
        <v>1</v>
      </c>
      <c r="Y60" s="40">
        <f t="shared" ref="Y60:Y62" si="30">D60+G60+J60+P60</f>
        <v>15</v>
      </c>
      <c r="Z60" s="123">
        <f t="shared" si="10"/>
        <v>-14</v>
      </c>
      <c r="AA60" s="187"/>
      <c r="AB60" s="188"/>
      <c r="AC60" s="188"/>
      <c r="AD60" s="189"/>
      <c r="AE60" s="183"/>
    </row>
    <row r="61" spans="1:31" ht="17.25" customHeight="1">
      <c r="A61" s="184"/>
      <c r="B61" s="43"/>
      <c r="C61" s="85" t="s">
        <v>16</v>
      </c>
      <c r="D61" s="29"/>
      <c r="E61" s="29"/>
      <c r="F61" s="85" t="s">
        <v>16</v>
      </c>
      <c r="G61" s="29"/>
      <c r="H61" s="29"/>
      <c r="I61" s="85" t="s">
        <v>16</v>
      </c>
      <c r="J61" s="29"/>
      <c r="K61" s="185"/>
      <c r="L61" s="185"/>
      <c r="M61" s="185"/>
      <c r="N61" s="29"/>
      <c r="O61" s="85" t="s">
        <v>16</v>
      </c>
      <c r="P61" s="55"/>
      <c r="Q61" s="48"/>
      <c r="R61" s="48"/>
      <c r="S61" s="48"/>
      <c r="T61" s="126">
        <f t="shared" si="26"/>
        <v>0</v>
      </c>
      <c r="U61" s="40">
        <f t="shared" si="27"/>
        <v>0</v>
      </c>
      <c r="V61" s="14">
        <f t="shared" si="28"/>
        <v>0</v>
      </c>
      <c r="W61" s="36">
        <f t="shared" si="9"/>
        <v>0</v>
      </c>
      <c r="X61" s="120">
        <f t="shared" si="29"/>
        <v>0</v>
      </c>
      <c r="Y61" s="40">
        <f t="shared" si="30"/>
        <v>0</v>
      </c>
      <c r="Z61" s="123">
        <f t="shared" si="10"/>
        <v>0</v>
      </c>
      <c r="AA61" s="187"/>
      <c r="AB61" s="188"/>
      <c r="AC61" s="188"/>
      <c r="AD61" s="189"/>
      <c r="AE61" s="183"/>
    </row>
    <row r="62" spans="1:31" ht="17.25" customHeight="1">
      <c r="A62" s="184"/>
      <c r="B62" s="37"/>
      <c r="C62" s="83" t="s">
        <v>16</v>
      </c>
      <c r="D62" s="19"/>
      <c r="E62" s="19"/>
      <c r="F62" s="83" t="s">
        <v>16</v>
      </c>
      <c r="G62" s="19"/>
      <c r="H62" s="19"/>
      <c r="I62" s="83" t="s">
        <v>16</v>
      </c>
      <c r="J62" s="19"/>
      <c r="K62" s="185"/>
      <c r="L62" s="185"/>
      <c r="M62" s="185"/>
      <c r="N62" s="19"/>
      <c r="O62" s="83" t="s">
        <v>16</v>
      </c>
      <c r="P62" s="56"/>
      <c r="Q62" s="48"/>
      <c r="R62" s="48"/>
      <c r="S62" s="48"/>
      <c r="T62" s="20">
        <f t="shared" si="26"/>
        <v>0</v>
      </c>
      <c r="U62" s="21">
        <f t="shared" si="27"/>
        <v>0</v>
      </c>
      <c r="V62" s="22">
        <f t="shared" si="28"/>
        <v>0</v>
      </c>
      <c r="W62" s="23">
        <f t="shared" si="9"/>
        <v>0</v>
      </c>
      <c r="X62" s="121">
        <f t="shared" si="29"/>
        <v>0</v>
      </c>
      <c r="Y62" s="21">
        <f t="shared" si="30"/>
        <v>0</v>
      </c>
      <c r="Z62" s="25">
        <f t="shared" si="10"/>
        <v>0</v>
      </c>
      <c r="AA62" s="187"/>
      <c r="AB62" s="188"/>
      <c r="AC62" s="188"/>
      <c r="AD62" s="189"/>
      <c r="AE62" s="183"/>
    </row>
    <row r="63" spans="1:31" ht="17.25" customHeight="1">
      <c r="A63" s="184" t="s">
        <v>36</v>
      </c>
      <c r="B63" s="57">
        <v>4</v>
      </c>
      <c r="C63" s="84" t="s">
        <v>16</v>
      </c>
      <c r="D63" s="11">
        <v>1</v>
      </c>
      <c r="E63" s="33">
        <v>1</v>
      </c>
      <c r="F63" s="84" t="s">
        <v>16</v>
      </c>
      <c r="G63" s="33">
        <v>5</v>
      </c>
      <c r="H63" s="29">
        <v>3</v>
      </c>
      <c r="I63" s="82" t="s">
        <v>16</v>
      </c>
      <c r="J63" s="29">
        <v>1</v>
      </c>
      <c r="K63" s="29">
        <v>4</v>
      </c>
      <c r="L63" s="82" t="s">
        <v>16</v>
      </c>
      <c r="M63" s="54">
        <v>0</v>
      </c>
      <c r="N63" s="208"/>
      <c r="O63" s="186"/>
      <c r="P63" s="185"/>
      <c r="Q63" s="48"/>
      <c r="R63" s="48"/>
      <c r="S63" s="48"/>
      <c r="T63" s="126">
        <f>IF(B63&gt;D63,1,"0")+IF(E63&gt;G63,1,"0")+IF(H63&gt;J63,1,"0")+IF(K63&gt;M63,1,"0")</f>
        <v>3</v>
      </c>
      <c r="U63" s="17">
        <f>IF(B63="",0,IF(B63=D63,1,"0"))+IF(E63="",0,IF(E63=G63,1,"0"))+IF(H63="",0,IF(H63=J63,1,"0"))+IF(K63="",0,IF(K63=M63,1,"0"))</f>
        <v>0</v>
      </c>
      <c r="V63" s="14">
        <f>IF(B63&lt;D63,1,"0")+IF(E63&lt;G63,1,"0")+IF(H63&lt;J63,1,"0")+IF(K63&lt;M63,1,"0")</f>
        <v>1</v>
      </c>
      <c r="W63" s="26">
        <f t="shared" ref="W63:W66" si="31">T63*3+U63*1+V63*0</f>
        <v>9</v>
      </c>
      <c r="X63" s="119">
        <f>B63+E63+H63+K63</f>
        <v>12</v>
      </c>
      <c r="Y63" s="17">
        <f>D63+G63+J63+M63</f>
        <v>7</v>
      </c>
      <c r="Z63" s="28">
        <f t="shared" ref="Z63:Z66" si="32">X63-Y63</f>
        <v>5</v>
      </c>
      <c r="AA63" s="187">
        <f>RANK(AB63,$AB$47:$AB$66)</f>
        <v>1</v>
      </c>
      <c r="AB63" s="188">
        <f>SUM(W63:W66)</f>
        <v>21</v>
      </c>
      <c r="AC63" s="188">
        <f>SUM(X63:X66)</f>
        <v>30</v>
      </c>
      <c r="AD63" s="189">
        <f>SUM(Y63:Y66)</f>
        <v>10</v>
      </c>
      <c r="AE63" s="183">
        <f>AC63-AD63</f>
        <v>20</v>
      </c>
    </row>
    <row r="64" spans="1:31" ht="17.25" customHeight="1">
      <c r="A64" s="184"/>
      <c r="B64" s="34">
        <v>5</v>
      </c>
      <c r="C64" s="85" t="s">
        <v>16</v>
      </c>
      <c r="D64" s="33">
        <v>1</v>
      </c>
      <c r="E64" s="33">
        <v>6</v>
      </c>
      <c r="F64" s="85" t="s">
        <v>16</v>
      </c>
      <c r="G64" s="33">
        <v>2</v>
      </c>
      <c r="H64" s="29">
        <v>1</v>
      </c>
      <c r="I64" s="85" t="s">
        <v>16</v>
      </c>
      <c r="J64" s="29">
        <v>0</v>
      </c>
      <c r="K64" s="29">
        <v>6</v>
      </c>
      <c r="L64" s="85" t="s">
        <v>16</v>
      </c>
      <c r="M64" s="55">
        <v>0</v>
      </c>
      <c r="N64" s="208"/>
      <c r="O64" s="185"/>
      <c r="P64" s="185"/>
      <c r="Q64" s="48"/>
      <c r="R64" s="48"/>
      <c r="S64" s="48"/>
      <c r="T64" s="126">
        <f t="shared" ref="T64:T66" si="33">IF(B64&gt;D64,1,"0")+IF(E64&gt;G64,1,"0")+IF(H64&gt;J64,1,"0")+IF(K64&gt;M64,1,"0")</f>
        <v>4</v>
      </c>
      <c r="U64" s="40">
        <f t="shared" ref="U64:U66" si="34">IF(B64="",0,IF(B64=D64,1,"0"))+IF(E64="",0,IF(E64=G64,1,"0"))+IF(H64="",0,IF(H64=J64,1,"0"))+IF(K64="",0,IF(K64=M64,1,"0"))</f>
        <v>0</v>
      </c>
      <c r="V64" s="14">
        <f t="shared" ref="V64:V66" si="35">IF(B64&lt;D64,1,"0")+IF(E64&lt;G64,1,"0")+IF(H64&lt;J64,1,"0")+IF(K64&lt;M64,1,"0")</f>
        <v>0</v>
      </c>
      <c r="W64" s="36">
        <f t="shared" si="31"/>
        <v>12</v>
      </c>
      <c r="X64" s="120">
        <f t="shared" ref="X64:X66" si="36">B64+E64+H64+K64</f>
        <v>18</v>
      </c>
      <c r="Y64" s="40">
        <f t="shared" ref="Y64:Y66" si="37">D64+G64+J64+M64</f>
        <v>3</v>
      </c>
      <c r="Z64" s="123">
        <f t="shared" si="32"/>
        <v>15</v>
      </c>
      <c r="AA64" s="187"/>
      <c r="AB64" s="188"/>
      <c r="AC64" s="188"/>
      <c r="AD64" s="189"/>
      <c r="AE64" s="183"/>
    </row>
    <row r="65" spans="1:31" ht="17.25" customHeight="1">
      <c r="A65" s="184"/>
      <c r="B65" s="43"/>
      <c r="C65" s="85" t="s">
        <v>16</v>
      </c>
      <c r="D65" s="29"/>
      <c r="E65" s="29"/>
      <c r="F65" s="85" t="s">
        <v>16</v>
      </c>
      <c r="G65" s="29"/>
      <c r="H65" s="29"/>
      <c r="I65" s="85" t="s">
        <v>16</v>
      </c>
      <c r="J65" s="29"/>
      <c r="K65" s="29"/>
      <c r="L65" s="85" t="s">
        <v>16</v>
      </c>
      <c r="M65" s="55"/>
      <c r="N65" s="208"/>
      <c r="O65" s="185"/>
      <c r="P65" s="185"/>
      <c r="Q65" s="48"/>
      <c r="R65" s="48"/>
      <c r="S65" s="48"/>
      <c r="T65" s="126">
        <f t="shared" si="33"/>
        <v>0</v>
      </c>
      <c r="U65" s="40">
        <f t="shared" si="34"/>
        <v>0</v>
      </c>
      <c r="V65" s="14">
        <f t="shared" si="35"/>
        <v>0</v>
      </c>
      <c r="W65" s="36">
        <f t="shared" si="31"/>
        <v>0</v>
      </c>
      <c r="X65" s="120">
        <f t="shared" si="36"/>
        <v>0</v>
      </c>
      <c r="Y65" s="40">
        <f t="shared" si="37"/>
        <v>0</v>
      </c>
      <c r="Z65" s="123">
        <f t="shared" si="32"/>
        <v>0</v>
      </c>
      <c r="AA65" s="187"/>
      <c r="AB65" s="188"/>
      <c r="AC65" s="188"/>
      <c r="AD65" s="189"/>
      <c r="AE65" s="183"/>
    </row>
    <row r="66" spans="1:31" ht="17.25" customHeight="1">
      <c r="A66" s="184"/>
      <c r="B66" s="37"/>
      <c r="C66" s="83" t="s">
        <v>16</v>
      </c>
      <c r="D66" s="19"/>
      <c r="E66" s="19"/>
      <c r="F66" s="83" t="s">
        <v>16</v>
      </c>
      <c r="G66" s="19"/>
      <c r="H66" s="19"/>
      <c r="I66" s="83" t="s">
        <v>16</v>
      </c>
      <c r="J66" s="19"/>
      <c r="K66" s="19"/>
      <c r="L66" s="83" t="s">
        <v>16</v>
      </c>
      <c r="M66" s="56"/>
      <c r="N66" s="208"/>
      <c r="O66" s="185"/>
      <c r="P66" s="185"/>
      <c r="Q66" s="48"/>
      <c r="R66" s="48"/>
      <c r="S66" s="48"/>
      <c r="T66" s="20">
        <f t="shared" si="33"/>
        <v>0</v>
      </c>
      <c r="U66" s="21">
        <f t="shared" si="34"/>
        <v>0</v>
      </c>
      <c r="V66" s="22">
        <f t="shared" si="35"/>
        <v>0</v>
      </c>
      <c r="W66" s="23">
        <f t="shared" si="31"/>
        <v>0</v>
      </c>
      <c r="X66" s="121">
        <f t="shared" si="36"/>
        <v>0</v>
      </c>
      <c r="Y66" s="21">
        <f t="shared" si="37"/>
        <v>0</v>
      </c>
      <c r="Z66" s="25">
        <f t="shared" si="32"/>
        <v>0</v>
      </c>
      <c r="AA66" s="187"/>
      <c r="AB66" s="188"/>
      <c r="AC66" s="188"/>
      <c r="AD66" s="189"/>
      <c r="AE66" s="183"/>
    </row>
    <row r="67" spans="1:31" ht="17.25" customHeight="1">
      <c r="A67" s="58"/>
      <c r="B67" s="58"/>
      <c r="C67" s="58"/>
      <c r="D67" s="58"/>
      <c r="E67" s="58"/>
      <c r="F67" s="58"/>
      <c r="G67" s="58"/>
      <c r="H67" s="58"/>
      <c r="I67" s="58"/>
      <c r="J67" s="32"/>
      <c r="K67" s="32"/>
      <c r="L67" s="32"/>
      <c r="M67" s="32"/>
      <c r="N67" s="32"/>
      <c r="O67" s="32"/>
      <c r="P67" s="32"/>
      <c r="Q67" s="48"/>
      <c r="R67" s="48"/>
      <c r="S67" s="48"/>
      <c r="T67" s="49"/>
      <c r="U67" s="50"/>
      <c r="V67" s="50"/>
      <c r="W67" s="50"/>
      <c r="X67" s="50"/>
      <c r="Y67" s="50"/>
      <c r="Z67" s="50"/>
      <c r="AA67" s="106"/>
      <c r="AB67" s="51"/>
      <c r="AC67" s="51"/>
      <c r="AD67" s="52"/>
      <c r="AE67" s="51"/>
    </row>
    <row r="68" spans="1:31" ht="17.25" customHeight="1">
      <c r="A68" s="58"/>
      <c r="B68" s="58"/>
      <c r="C68" s="58"/>
      <c r="D68" s="58"/>
      <c r="E68" s="58"/>
      <c r="F68" s="58"/>
      <c r="G68" s="58"/>
      <c r="H68" s="58"/>
      <c r="I68" s="58"/>
      <c r="J68" s="32"/>
      <c r="K68" s="32"/>
      <c r="L68" s="32"/>
      <c r="M68" s="32"/>
      <c r="N68" s="32"/>
      <c r="O68" s="32"/>
      <c r="P68" s="32"/>
      <c r="Q68" s="48"/>
      <c r="R68" s="48"/>
      <c r="S68" s="48"/>
      <c r="T68" s="49"/>
      <c r="U68" s="50"/>
      <c r="V68" s="50"/>
      <c r="W68" s="50"/>
      <c r="X68" s="50"/>
      <c r="Y68" s="50"/>
      <c r="Z68" s="50"/>
      <c r="AA68" s="106"/>
      <c r="AB68" s="51"/>
      <c r="AC68" s="51"/>
      <c r="AD68" s="52"/>
      <c r="AE68" s="51"/>
    </row>
    <row r="69" spans="1:31">
      <c r="D69" s="59"/>
      <c r="E69" s="60" t="s">
        <v>26</v>
      </c>
    </row>
  </sheetData>
  <mergeCells count="128">
    <mergeCell ref="A63:A66"/>
    <mergeCell ref="AA63:AA66"/>
    <mergeCell ref="AB63:AB66"/>
    <mergeCell ref="AC63:AC66"/>
    <mergeCell ref="AD63:AD66"/>
    <mergeCell ref="AE63:AE66"/>
    <mergeCell ref="N46:P46"/>
    <mergeCell ref="N63:P66"/>
    <mergeCell ref="AA18:AA20"/>
    <mergeCell ref="AE18:AE20"/>
    <mergeCell ref="AD18:AD20"/>
    <mergeCell ref="AC18:AC20"/>
    <mergeCell ref="AB18:AB20"/>
    <mergeCell ref="B23:D23"/>
    <mergeCell ref="E23:G23"/>
    <mergeCell ref="H23:J23"/>
    <mergeCell ref="K23:M23"/>
    <mergeCell ref="N23:P23"/>
    <mergeCell ref="A24:A27"/>
    <mergeCell ref="B24:D27"/>
    <mergeCell ref="A18:A20"/>
    <mergeCell ref="Q18:S20"/>
    <mergeCell ref="AA24:AA27"/>
    <mergeCell ref="AB24:AB27"/>
    <mergeCell ref="B2:D2"/>
    <mergeCell ref="E2:G2"/>
    <mergeCell ref="H2:J2"/>
    <mergeCell ref="K2:M2"/>
    <mergeCell ref="N2:P2"/>
    <mergeCell ref="Q2:S2"/>
    <mergeCell ref="E6:G8"/>
    <mergeCell ref="H9:J11"/>
    <mergeCell ref="K12:M14"/>
    <mergeCell ref="N15:P17"/>
    <mergeCell ref="AA3:AA5"/>
    <mergeCell ref="AA6:AA8"/>
    <mergeCell ref="AA9:AA11"/>
    <mergeCell ref="AA12:AA14"/>
    <mergeCell ref="AA15:AA17"/>
    <mergeCell ref="AB3:AB5"/>
    <mergeCell ref="AB6:AB8"/>
    <mergeCell ref="AB9:AB11"/>
    <mergeCell ref="AB12:AB14"/>
    <mergeCell ref="AB15:AB17"/>
    <mergeCell ref="AC24:AC27"/>
    <mergeCell ref="AD24:AD27"/>
    <mergeCell ref="AE24:AE27"/>
    <mergeCell ref="A28:A31"/>
    <mergeCell ref="E28:G31"/>
    <mergeCell ref="AA28:AA31"/>
    <mergeCell ref="AB28:AB31"/>
    <mergeCell ref="AC28:AC31"/>
    <mergeCell ref="AD28:AD31"/>
    <mergeCell ref="AE28:AE31"/>
    <mergeCell ref="AE32:AE35"/>
    <mergeCell ref="AE36:AE39"/>
    <mergeCell ref="A32:A35"/>
    <mergeCell ref="H32:J35"/>
    <mergeCell ref="AA32:AA35"/>
    <mergeCell ref="AB32:AB35"/>
    <mergeCell ref="AC32:AC35"/>
    <mergeCell ref="AD32:AD35"/>
    <mergeCell ref="AE40:AE43"/>
    <mergeCell ref="A36:A39"/>
    <mergeCell ref="K36:M39"/>
    <mergeCell ref="AD40:AD43"/>
    <mergeCell ref="AA36:AA39"/>
    <mergeCell ref="AB36:AB39"/>
    <mergeCell ref="AC36:AC39"/>
    <mergeCell ref="AD36:AD39"/>
    <mergeCell ref="B46:D46"/>
    <mergeCell ref="E46:G46"/>
    <mergeCell ref="H46:J46"/>
    <mergeCell ref="K46:M46"/>
    <mergeCell ref="A40:A43"/>
    <mergeCell ref="N40:P43"/>
    <mergeCell ref="AA40:AA43"/>
    <mergeCell ref="AB40:AB43"/>
    <mergeCell ref="AC40:AC43"/>
    <mergeCell ref="AB51:AB54"/>
    <mergeCell ref="AC51:AC54"/>
    <mergeCell ref="AD51:AD54"/>
    <mergeCell ref="AE51:AE54"/>
    <mergeCell ref="A47:A50"/>
    <mergeCell ref="B47:D50"/>
    <mergeCell ref="AA47:AA50"/>
    <mergeCell ref="AB47:AB50"/>
    <mergeCell ref="AC47:AC50"/>
    <mergeCell ref="AD47:AD50"/>
    <mergeCell ref="A3:A5"/>
    <mergeCell ref="A6:A8"/>
    <mergeCell ref="A9:A11"/>
    <mergeCell ref="A12:A14"/>
    <mergeCell ref="A15:A17"/>
    <mergeCell ref="B3:D5"/>
    <mergeCell ref="AE55:AE58"/>
    <mergeCell ref="AE59:AE62"/>
    <mergeCell ref="A59:A62"/>
    <mergeCell ref="K59:M62"/>
    <mergeCell ref="AA59:AA62"/>
    <mergeCell ref="AB59:AB62"/>
    <mergeCell ref="AC59:AC62"/>
    <mergeCell ref="AD59:AD62"/>
    <mergeCell ref="A55:A58"/>
    <mergeCell ref="H55:J58"/>
    <mergeCell ref="AA55:AA58"/>
    <mergeCell ref="AB55:AB58"/>
    <mergeCell ref="AC55:AC58"/>
    <mergeCell ref="AD55:AD58"/>
    <mergeCell ref="AE47:AE50"/>
    <mergeCell ref="A51:A54"/>
    <mergeCell ref="E51:G54"/>
    <mergeCell ref="AA51:AA54"/>
    <mergeCell ref="AC15:AC17"/>
    <mergeCell ref="AC12:AC14"/>
    <mergeCell ref="AC9:AC11"/>
    <mergeCell ref="AC6:AC8"/>
    <mergeCell ref="AC3:AC5"/>
    <mergeCell ref="AE3:AE5"/>
    <mergeCell ref="AE6:AE8"/>
    <mergeCell ref="AE9:AE11"/>
    <mergeCell ref="AE12:AE14"/>
    <mergeCell ref="AE15:AE17"/>
    <mergeCell ref="AD15:AD17"/>
    <mergeCell ref="AD12:AD14"/>
    <mergeCell ref="AD9:AD11"/>
    <mergeCell ref="AD6:AD8"/>
    <mergeCell ref="AD3:AD5"/>
  </mergeCells>
  <phoneticPr fontId="34"/>
  <pageMargins left="0.45" right="0.37986111111111109" top="0.4201388888888889" bottom="0.2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9"/>
  <sheetViews>
    <sheetView zoomScaleNormal="100" workbookViewId="0"/>
  </sheetViews>
  <sheetFormatPr defaultRowHeight="13.5"/>
  <cols>
    <col min="1" max="1" width="3.875" style="132" customWidth="1"/>
    <col min="2" max="2" width="10.625" style="132" customWidth="1"/>
    <col min="3" max="3" width="8" style="132" customWidth="1"/>
    <col min="4" max="7" width="10.625" style="132" customWidth="1"/>
    <col min="8" max="8" width="2.5" style="132" customWidth="1"/>
    <col min="9" max="9" width="8" style="132" customWidth="1"/>
    <col min="10" max="13" width="10.625" style="132" customWidth="1"/>
    <col min="14" max="14" width="2.5" style="132" customWidth="1"/>
    <col min="15" max="15" width="8" style="132" customWidth="1"/>
    <col min="16" max="20" width="10.625" style="132" customWidth="1"/>
    <col min="21" max="16384" width="9" style="132"/>
  </cols>
  <sheetData>
    <row r="1" spans="1:23">
      <c r="D1" s="132" t="s">
        <v>74</v>
      </c>
      <c r="E1" s="132" t="s">
        <v>73</v>
      </c>
      <c r="J1" s="132" t="s">
        <v>72</v>
      </c>
      <c r="K1" s="132" t="s">
        <v>71</v>
      </c>
      <c r="P1" s="132" t="s">
        <v>70</v>
      </c>
      <c r="Q1" s="132" t="s">
        <v>69</v>
      </c>
    </row>
    <row r="2" spans="1:23">
      <c r="D2" s="132" t="s">
        <v>68</v>
      </c>
      <c r="E2" s="132" t="s">
        <v>67</v>
      </c>
      <c r="J2" s="132" t="s">
        <v>43</v>
      </c>
      <c r="K2" s="132" t="s">
        <v>66</v>
      </c>
      <c r="P2" s="132" t="s">
        <v>44</v>
      </c>
      <c r="Q2" s="132" t="s">
        <v>65</v>
      </c>
    </row>
    <row r="3" spans="1:23">
      <c r="D3" s="132" t="s">
        <v>64</v>
      </c>
      <c r="E3" s="132" t="s">
        <v>63</v>
      </c>
      <c r="J3" s="132" t="s">
        <v>39</v>
      </c>
      <c r="K3" s="132" t="s">
        <v>62</v>
      </c>
      <c r="P3" s="132" t="s">
        <v>61</v>
      </c>
      <c r="Q3" s="132" t="s">
        <v>60</v>
      </c>
    </row>
    <row r="4" spans="1:23">
      <c r="D4" s="132" t="s">
        <v>46</v>
      </c>
      <c r="E4" s="132" t="s">
        <v>59</v>
      </c>
      <c r="J4" s="132" t="s">
        <v>40</v>
      </c>
      <c r="K4" s="132" t="s">
        <v>58</v>
      </c>
      <c r="P4" s="132" t="s">
        <v>55</v>
      </c>
      <c r="Q4" s="132" t="s">
        <v>54</v>
      </c>
    </row>
    <row r="5" spans="1:23">
      <c r="D5" s="132" t="s">
        <v>45</v>
      </c>
      <c r="E5" s="132" t="s">
        <v>57</v>
      </c>
      <c r="J5" s="132" t="s">
        <v>42</v>
      </c>
      <c r="K5" s="132" t="s">
        <v>56</v>
      </c>
    </row>
    <row r="7" spans="1:23">
      <c r="D7" s="222" t="s">
        <v>53</v>
      </c>
      <c r="E7" s="223"/>
      <c r="J7" s="224" t="s">
        <v>52</v>
      </c>
      <c r="K7" s="225"/>
      <c r="P7" s="224" t="s">
        <v>50</v>
      </c>
      <c r="Q7" s="225"/>
    </row>
    <row r="8" spans="1:23" ht="14.25" thickBot="1">
      <c r="A8" s="137"/>
      <c r="B8" s="137"/>
      <c r="C8" s="137"/>
      <c r="D8" s="138" t="s">
        <v>109</v>
      </c>
      <c r="E8" s="138"/>
      <c r="F8" s="137" t="s">
        <v>51</v>
      </c>
      <c r="G8" s="137" t="s">
        <v>48</v>
      </c>
      <c r="I8" s="137"/>
      <c r="J8" s="138"/>
      <c r="K8" s="138"/>
      <c r="L8" s="137" t="s">
        <v>51</v>
      </c>
      <c r="M8" s="137" t="s">
        <v>48</v>
      </c>
      <c r="O8" s="137"/>
      <c r="P8" s="138"/>
      <c r="Q8" s="138"/>
      <c r="R8" s="137" t="s">
        <v>49</v>
      </c>
      <c r="S8" s="137" t="s">
        <v>48</v>
      </c>
      <c r="T8" s="137" t="s">
        <v>47</v>
      </c>
      <c r="V8" s="141"/>
      <c r="W8" s="114" t="s">
        <v>27</v>
      </c>
    </row>
    <row r="9" spans="1:23" ht="14.25" thickTop="1">
      <c r="A9" s="144">
        <v>1</v>
      </c>
      <c r="B9" s="145">
        <v>43561</v>
      </c>
      <c r="C9" s="146" t="s">
        <v>98</v>
      </c>
      <c r="D9" s="146" t="s">
        <v>83</v>
      </c>
      <c r="E9" s="146" t="s">
        <v>82</v>
      </c>
      <c r="F9" s="146" t="s">
        <v>94</v>
      </c>
      <c r="G9" s="146" t="s">
        <v>84</v>
      </c>
      <c r="H9" s="147"/>
      <c r="I9" s="146" t="s">
        <v>98</v>
      </c>
      <c r="J9" s="146" t="s">
        <v>84</v>
      </c>
      <c r="K9" s="146" t="s">
        <v>94</v>
      </c>
      <c r="L9" s="146" t="s">
        <v>86</v>
      </c>
      <c r="M9" s="146" t="s">
        <v>92</v>
      </c>
      <c r="N9" s="147"/>
      <c r="O9" s="146" t="s">
        <v>98</v>
      </c>
      <c r="P9" s="146" t="s">
        <v>88</v>
      </c>
      <c r="Q9" s="146" t="s">
        <v>93</v>
      </c>
      <c r="R9" s="148" t="s">
        <v>41</v>
      </c>
      <c r="S9" s="146" t="s">
        <v>84</v>
      </c>
      <c r="T9" s="146" t="s">
        <v>94</v>
      </c>
      <c r="V9" s="142"/>
      <c r="W9" s="114" t="s">
        <v>28</v>
      </c>
    </row>
    <row r="10" spans="1:23">
      <c r="A10" s="149">
        <f t="shared" ref="A10:A39" si="0">A9+1</f>
        <v>2</v>
      </c>
      <c r="B10" s="150">
        <v>43568</v>
      </c>
      <c r="C10" s="151" t="s">
        <v>98</v>
      </c>
      <c r="D10" s="151" t="s">
        <v>90</v>
      </c>
      <c r="E10" s="151" t="s">
        <v>95</v>
      </c>
      <c r="F10" s="151" t="s">
        <v>91</v>
      </c>
      <c r="G10" s="151" t="s">
        <v>96</v>
      </c>
      <c r="H10" s="147"/>
      <c r="I10" s="151" t="s">
        <v>98</v>
      </c>
      <c r="J10" s="151" t="s">
        <v>96</v>
      </c>
      <c r="K10" s="151" t="s">
        <v>91</v>
      </c>
      <c r="L10" s="151" t="s">
        <v>102</v>
      </c>
      <c r="M10" s="151" t="s">
        <v>87</v>
      </c>
      <c r="N10" s="147"/>
      <c r="O10" s="151" t="s">
        <v>98</v>
      </c>
      <c r="P10" s="151" t="s">
        <v>89</v>
      </c>
      <c r="Q10" s="151" t="s">
        <v>103</v>
      </c>
      <c r="R10" s="152" t="s">
        <v>41</v>
      </c>
      <c r="S10" s="151" t="s">
        <v>96</v>
      </c>
      <c r="T10" s="151" t="s">
        <v>91</v>
      </c>
      <c r="V10" s="143"/>
      <c r="W10" s="114" t="s">
        <v>29</v>
      </c>
    </row>
    <row r="11" spans="1:23">
      <c r="A11" s="149">
        <f t="shared" si="0"/>
        <v>3</v>
      </c>
      <c r="B11" s="150">
        <v>43575</v>
      </c>
      <c r="C11" s="151" t="s">
        <v>98</v>
      </c>
      <c r="D11" s="151" t="s">
        <v>90</v>
      </c>
      <c r="E11" s="151" t="s">
        <v>97</v>
      </c>
      <c r="F11" s="151" t="s">
        <v>85</v>
      </c>
      <c r="G11" s="151" t="s">
        <v>84</v>
      </c>
      <c r="H11" s="147"/>
      <c r="I11" s="151" t="s">
        <v>98</v>
      </c>
      <c r="J11" s="151" t="s">
        <v>84</v>
      </c>
      <c r="K11" s="151" t="s">
        <v>85</v>
      </c>
      <c r="L11" s="151" t="s">
        <v>102</v>
      </c>
      <c r="M11" s="151" t="s">
        <v>86</v>
      </c>
      <c r="N11" s="147"/>
      <c r="O11" s="151" t="s">
        <v>98</v>
      </c>
      <c r="P11" s="151" t="s">
        <v>88</v>
      </c>
      <c r="Q11" s="151" t="s">
        <v>103</v>
      </c>
      <c r="R11" s="152" t="s">
        <v>41</v>
      </c>
      <c r="S11" s="151" t="s">
        <v>84</v>
      </c>
      <c r="T11" s="151" t="s">
        <v>85</v>
      </c>
    </row>
    <row r="12" spans="1:23">
      <c r="A12" s="153">
        <f t="shared" si="0"/>
        <v>4</v>
      </c>
      <c r="B12" s="154">
        <v>43582</v>
      </c>
      <c r="C12" s="155" t="s">
        <v>98</v>
      </c>
      <c r="D12" s="155" t="s">
        <v>97</v>
      </c>
      <c r="E12" s="155" t="s">
        <v>95</v>
      </c>
      <c r="F12" s="155" t="s">
        <v>84</v>
      </c>
      <c r="G12" s="155" t="s">
        <v>91</v>
      </c>
      <c r="H12" s="156"/>
      <c r="I12" s="155" t="s">
        <v>98</v>
      </c>
      <c r="J12" s="155" t="s">
        <v>84</v>
      </c>
      <c r="K12" s="155" t="s">
        <v>91</v>
      </c>
      <c r="L12" s="155" t="s">
        <v>88</v>
      </c>
      <c r="M12" s="155" t="s">
        <v>89</v>
      </c>
      <c r="N12" s="156"/>
      <c r="O12" s="155" t="s">
        <v>98</v>
      </c>
      <c r="P12" s="155" t="s">
        <v>88</v>
      </c>
      <c r="Q12" s="155" t="s">
        <v>89</v>
      </c>
      <c r="R12" s="157" t="s">
        <v>41</v>
      </c>
      <c r="S12" s="155" t="s">
        <v>91</v>
      </c>
      <c r="T12" s="155" t="s">
        <v>84</v>
      </c>
    </row>
    <row r="13" spans="1:23">
      <c r="A13" s="149">
        <f t="shared" si="0"/>
        <v>5</v>
      </c>
      <c r="B13" s="150">
        <v>43589</v>
      </c>
      <c r="C13" s="151" t="s">
        <v>98</v>
      </c>
      <c r="D13" s="151" t="s">
        <v>83</v>
      </c>
      <c r="E13" s="151" t="s">
        <v>95</v>
      </c>
      <c r="F13" s="151" t="s">
        <v>96</v>
      </c>
      <c r="G13" s="151" t="s">
        <v>94</v>
      </c>
      <c r="H13" s="147"/>
      <c r="I13" s="151" t="s">
        <v>98</v>
      </c>
      <c r="J13" s="151" t="s">
        <v>96</v>
      </c>
      <c r="K13" s="151" t="s">
        <v>94</v>
      </c>
      <c r="L13" s="151" t="s">
        <v>93</v>
      </c>
      <c r="M13" s="151" t="s">
        <v>103</v>
      </c>
      <c r="N13" s="147"/>
      <c r="O13" s="151" t="s">
        <v>98</v>
      </c>
      <c r="P13" s="151" t="s">
        <v>93</v>
      </c>
      <c r="Q13" s="151" t="s">
        <v>103</v>
      </c>
      <c r="R13" s="152" t="s">
        <v>41</v>
      </c>
      <c r="S13" s="151" t="s">
        <v>94</v>
      </c>
      <c r="T13" s="151" t="s">
        <v>96</v>
      </c>
    </row>
    <row r="14" spans="1:23">
      <c r="A14" s="149">
        <f t="shared" si="0"/>
        <v>6</v>
      </c>
      <c r="B14" s="150">
        <v>43596</v>
      </c>
      <c r="C14" s="151" t="s">
        <v>98</v>
      </c>
      <c r="D14" s="151" t="s">
        <v>82</v>
      </c>
      <c r="E14" s="151" t="s">
        <v>97</v>
      </c>
      <c r="F14" s="151" t="s">
        <v>91</v>
      </c>
      <c r="G14" s="151" t="s">
        <v>85</v>
      </c>
      <c r="H14" s="147"/>
      <c r="I14" s="151" t="s">
        <v>98</v>
      </c>
      <c r="J14" s="151" t="s">
        <v>85</v>
      </c>
      <c r="K14" s="151" t="s">
        <v>91</v>
      </c>
      <c r="L14" s="151" t="s">
        <v>89</v>
      </c>
      <c r="M14" s="151" t="s">
        <v>93</v>
      </c>
      <c r="N14" s="147"/>
      <c r="O14" s="151" t="s">
        <v>98</v>
      </c>
      <c r="P14" s="151" t="s">
        <v>89</v>
      </c>
      <c r="Q14" s="151" t="s">
        <v>93</v>
      </c>
      <c r="R14" s="152" t="s">
        <v>41</v>
      </c>
      <c r="S14" s="151" t="s">
        <v>85</v>
      </c>
      <c r="T14" s="151" t="s">
        <v>91</v>
      </c>
    </row>
    <row r="15" spans="1:23">
      <c r="A15" s="135">
        <f t="shared" si="0"/>
        <v>7</v>
      </c>
      <c r="B15" s="136">
        <v>43603</v>
      </c>
      <c r="C15" s="115" t="s">
        <v>99</v>
      </c>
      <c r="D15" s="115"/>
      <c r="E15" s="115"/>
      <c r="F15" s="115"/>
      <c r="G15" s="115"/>
      <c r="I15" s="115" t="s">
        <v>98</v>
      </c>
      <c r="J15" s="115" t="s">
        <v>104</v>
      </c>
      <c r="K15" s="115" t="s">
        <v>104</v>
      </c>
      <c r="L15" s="115"/>
      <c r="M15" s="115"/>
      <c r="O15" s="115" t="s">
        <v>101</v>
      </c>
      <c r="P15" s="115"/>
      <c r="Q15" s="115"/>
      <c r="R15" s="135"/>
      <c r="S15" s="115"/>
      <c r="T15" s="115"/>
    </row>
    <row r="16" spans="1:23">
      <c r="A16" s="135">
        <f t="shared" si="0"/>
        <v>8</v>
      </c>
      <c r="B16" s="136">
        <v>43610</v>
      </c>
      <c r="C16" s="115" t="s">
        <v>100</v>
      </c>
      <c r="D16" s="115"/>
      <c r="E16" s="115"/>
      <c r="F16" s="115"/>
      <c r="G16" s="115"/>
      <c r="I16" s="115" t="s">
        <v>81</v>
      </c>
      <c r="J16" s="115" t="s">
        <v>104</v>
      </c>
      <c r="K16" s="115" t="s">
        <v>104</v>
      </c>
      <c r="L16" s="115"/>
      <c r="M16" s="115"/>
      <c r="O16" s="115" t="s">
        <v>101</v>
      </c>
      <c r="P16" s="115"/>
      <c r="Q16" s="115"/>
      <c r="R16" s="135"/>
      <c r="S16" s="115"/>
      <c r="T16" s="115"/>
    </row>
    <row r="17" spans="1:36">
      <c r="A17" s="149">
        <f t="shared" si="0"/>
        <v>9</v>
      </c>
      <c r="B17" s="150">
        <v>43617</v>
      </c>
      <c r="C17" s="151" t="s">
        <v>98</v>
      </c>
      <c r="D17" s="151" t="s">
        <v>82</v>
      </c>
      <c r="E17" s="151" t="s">
        <v>95</v>
      </c>
      <c r="F17" s="151" t="s">
        <v>85</v>
      </c>
      <c r="G17" s="151" t="s">
        <v>94</v>
      </c>
      <c r="H17" s="147"/>
      <c r="I17" s="151" t="s">
        <v>98</v>
      </c>
      <c r="J17" s="151" t="s">
        <v>85</v>
      </c>
      <c r="K17" s="151" t="s">
        <v>94</v>
      </c>
      <c r="L17" s="151" t="s">
        <v>92</v>
      </c>
      <c r="M17" s="151" t="s">
        <v>86</v>
      </c>
      <c r="N17" s="147"/>
      <c r="O17" s="151" t="s">
        <v>81</v>
      </c>
      <c r="P17" s="151" t="s">
        <v>88</v>
      </c>
      <c r="Q17" s="151" t="s">
        <v>93</v>
      </c>
      <c r="R17" s="152" t="s">
        <v>41</v>
      </c>
      <c r="S17" s="151" t="s">
        <v>94</v>
      </c>
      <c r="T17" s="151" t="s">
        <v>85</v>
      </c>
    </row>
    <row r="18" spans="1:36">
      <c r="A18" s="149">
        <f t="shared" si="0"/>
        <v>10</v>
      </c>
      <c r="B18" s="150">
        <v>43624</v>
      </c>
      <c r="C18" s="151" t="s">
        <v>98</v>
      </c>
      <c r="D18" s="151" t="s">
        <v>83</v>
      </c>
      <c r="E18" s="151" t="s">
        <v>97</v>
      </c>
      <c r="F18" s="151" t="s">
        <v>84</v>
      </c>
      <c r="G18" s="151" t="s">
        <v>96</v>
      </c>
      <c r="H18" s="147"/>
      <c r="I18" s="151" t="s">
        <v>98</v>
      </c>
      <c r="J18" s="151" t="s">
        <v>96</v>
      </c>
      <c r="K18" s="151" t="s">
        <v>84</v>
      </c>
      <c r="L18" s="151" t="s">
        <v>93</v>
      </c>
      <c r="M18" s="151" t="s">
        <v>103</v>
      </c>
      <c r="N18" s="147"/>
      <c r="O18" s="151" t="s">
        <v>81</v>
      </c>
      <c r="P18" s="151" t="s">
        <v>93</v>
      </c>
      <c r="Q18" s="151" t="s">
        <v>103</v>
      </c>
      <c r="R18" s="152" t="s">
        <v>41</v>
      </c>
      <c r="S18" s="151" t="s">
        <v>96</v>
      </c>
      <c r="T18" s="151" t="s">
        <v>84</v>
      </c>
    </row>
    <row r="19" spans="1:36">
      <c r="A19" s="153">
        <f t="shared" si="0"/>
        <v>11</v>
      </c>
      <c r="B19" s="154">
        <v>43631</v>
      </c>
      <c r="C19" s="155" t="s">
        <v>98</v>
      </c>
      <c r="D19" s="155" t="s">
        <v>90</v>
      </c>
      <c r="E19" s="155" t="s">
        <v>82</v>
      </c>
      <c r="F19" s="155" t="s">
        <v>94</v>
      </c>
      <c r="G19" s="155" t="s">
        <v>91</v>
      </c>
      <c r="H19" s="156"/>
      <c r="I19" s="155" t="s">
        <v>98</v>
      </c>
      <c r="J19" s="155" t="s">
        <v>91</v>
      </c>
      <c r="K19" s="155" t="s">
        <v>94</v>
      </c>
      <c r="L19" s="155" t="s">
        <v>89</v>
      </c>
      <c r="M19" s="155" t="s">
        <v>93</v>
      </c>
      <c r="N19" s="156"/>
      <c r="O19" s="155" t="s">
        <v>81</v>
      </c>
      <c r="P19" s="155" t="s">
        <v>89</v>
      </c>
      <c r="Q19" s="155" t="s">
        <v>93</v>
      </c>
      <c r="R19" s="157" t="s">
        <v>41</v>
      </c>
      <c r="S19" s="155" t="s">
        <v>91</v>
      </c>
      <c r="T19" s="155" t="s">
        <v>94</v>
      </c>
    </row>
    <row r="20" spans="1:36" s="134" customFormat="1" ht="14.25" thickBot="1">
      <c r="A20" s="149">
        <f t="shared" si="0"/>
        <v>12</v>
      </c>
      <c r="B20" s="150">
        <v>43638</v>
      </c>
      <c r="C20" s="151" t="s">
        <v>98</v>
      </c>
      <c r="D20" s="151" t="s">
        <v>90</v>
      </c>
      <c r="E20" s="151" t="s">
        <v>83</v>
      </c>
      <c r="F20" s="151" t="s">
        <v>96</v>
      </c>
      <c r="G20" s="151" t="s">
        <v>85</v>
      </c>
      <c r="H20" s="159"/>
      <c r="I20" s="151" t="s">
        <v>98</v>
      </c>
      <c r="J20" s="151" t="s">
        <v>96</v>
      </c>
      <c r="K20" s="151" t="s">
        <v>85</v>
      </c>
      <c r="L20" s="151" t="s">
        <v>102</v>
      </c>
      <c r="M20" s="151" t="s">
        <v>86</v>
      </c>
      <c r="N20" s="159"/>
      <c r="O20" s="151" t="s">
        <v>81</v>
      </c>
      <c r="P20" s="151" t="s">
        <v>88</v>
      </c>
      <c r="Q20" s="151" t="s">
        <v>103</v>
      </c>
      <c r="R20" s="152" t="s">
        <v>41</v>
      </c>
      <c r="S20" s="151" t="s">
        <v>85</v>
      </c>
      <c r="T20" s="151" t="s">
        <v>96</v>
      </c>
      <c r="U20" s="133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</row>
    <row r="21" spans="1:36">
      <c r="A21" s="153">
        <f t="shared" si="0"/>
        <v>13</v>
      </c>
      <c r="B21" s="154">
        <v>43645</v>
      </c>
      <c r="C21" s="155" t="s">
        <v>81</v>
      </c>
      <c r="D21" s="155" t="s">
        <v>82</v>
      </c>
      <c r="E21" s="155" t="s">
        <v>83</v>
      </c>
      <c r="F21" s="155" t="s">
        <v>85</v>
      </c>
      <c r="G21" s="155" t="s">
        <v>84</v>
      </c>
      <c r="H21" s="158"/>
      <c r="I21" s="155" t="s">
        <v>81</v>
      </c>
      <c r="J21" s="155" t="s">
        <v>84</v>
      </c>
      <c r="K21" s="155" t="s">
        <v>85</v>
      </c>
      <c r="L21" s="155" t="s">
        <v>87</v>
      </c>
      <c r="M21" s="155" t="s">
        <v>102</v>
      </c>
      <c r="N21" s="158"/>
      <c r="O21" s="155" t="s">
        <v>81</v>
      </c>
      <c r="P21" s="155" t="s">
        <v>89</v>
      </c>
      <c r="Q21" s="155" t="s">
        <v>103</v>
      </c>
      <c r="R21" s="157" t="s">
        <v>41</v>
      </c>
      <c r="S21" s="155" t="s">
        <v>84</v>
      </c>
      <c r="T21" s="155" t="s">
        <v>85</v>
      </c>
      <c r="U21" s="133"/>
    </row>
    <row r="22" spans="1:36">
      <c r="A22" s="149">
        <f t="shared" si="0"/>
        <v>14</v>
      </c>
      <c r="B22" s="150">
        <v>43652</v>
      </c>
      <c r="C22" s="151" t="s">
        <v>81</v>
      </c>
      <c r="D22" s="151" t="s">
        <v>97</v>
      </c>
      <c r="E22" s="151" t="s">
        <v>90</v>
      </c>
      <c r="F22" s="151" t="s">
        <v>91</v>
      </c>
      <c r="G22" s="151" t="s">
        <v>96</v>
      </c>
      <c r="H22" s="159"/>
      <c r="I22" s="151" t="s">
        <v>81</v>
      </c>
      <c r="J22" s="151" t="s">
        <v>96</v>
      </c>
      <c r="K22" s="151" t="s">
        <v>91</v>
      </c>
      <c r="L22" s="151" t="s">
        <v>88</v>
      </c>
      <c r="M22" s="151" t="s">
        <v>89</v>
      </c>
      <c r="N22" s="159"/>
      <c r="O22" s="151" t="s">
        <v>81</v>
      </c>
      <c r="P22" s="151" t="s">
        <v>88</v>
      </c>
      <c r="Q22" s="151" t="s">
        <v>89</v>
      </c>
      <c r="R22" s="152" t="s">
        <v>41</v>
      </c>
      <c r="S22" s="151" t="s">
        <v>96</v>
      </c>
      <c r="T22" s="151" t="s">
        <v>91</v>
      </c>
      <c r="U22" s="133"/>
    </row>
    <row r="23" spans="1:36">
      <c r="A23" s="149">
        <f t="shared" si="0"/>
        <v>15</v>
      </c>
      <c r="B23" s="150">
        <v>43659</v>
      </c>
      <c r="C23" s="151" t="s">
        <v>81</v>
      </c>
      <c r="D23" s="151" t="s">
        <v>95</v>
      </c>
      <c r="E23" s="151" t="s">
        <v>90</v>
      </c>
      <c r="F23" s="151" t="s">
        <v>94</v>
      </c>
      <c r="G23" s="151" t="s">
        <v>84</v>
      </c>
      <c r="H23" s="159"/>
      <c r="I23" s="151" t="s">
        <v>81</v>
      </c>
      <c r="J23" s="151" t="s">
        <v>84</v>
      </c>
      <c r="K23" s="151" t="s">
        <v>94</v>
      </c>
      <c r="L23" s="151" t="s">
        <v>87</v>
      </c>
      <c r="M23" s="151" t="s">
        <v>102</v>
      </c>
      <c r="N23" s="159"/>
      <c r="O23" s="151" t="s">
        <v>105</v>
      </c>
      <c r="P23" s="151" t="s">
        <v>89</v>
      </c>
      <c r="Q23" s="151" t="s">
        <v>103</v>
      </c>
      <c r="R23" s="152" t="s">
        <v>41</v>
      </c>
      <c r="S23" s="151" t="s">
        <v>84</v>
      </c>
      <c r="T23" s="151" t="s">
        <v>94</v>
      </c>
      <c r="U23" s="133"/>
    </row>
    <row r="24" spans="1:36">
      <c r="A24" s="149">
        <f t="shared" si="0"/>
        <v>16</v>
      </c>
      <c r="B24" s="150">
        <v>43666</v>
      </c>
      <c r="C24" s="151" t="s">
        <v>81</v>
      </c>
      <c r="D24" s="151" t="s">
        <v>95</v>
      </c>
      <c r="E24" s="151" t="s">
        <v>97</v>
      </c>
      <c r="F24" s="151" t="s">
        <v>84</v>
      </c>
      <c r="G24" s="151" t="s">
        <v>91</v>
      </c>
      <c r="H24" s="159"/>
      <c r="I24" s="151" t="s">
        <v>81</v>
      </c>
      <c r="J24" s="151" t="s">
        <v>84</v>
      </c>
      <c r="K24" s="151" t="s">
        <v>91</v>
      </c>
      <c r="L24" s="151" t="s">
        <v>92</v>
      </c>
      <c r="M24" s="151" t="s">
        <v>86</v>
      </c>
      <c r="N24" s="159"/>
      <c r="O24" s="151" t="s">
        <v>105</v>
      </c>
      <c r="P24" s="151" t="s">
        <v>88</v>
      </c>
      <c r="Q24" s="151" t="s">
        <v>93</v>
      </c>
      <c r="R24" s="152" t="s">
        <v>41</v>
      </c>
      <c r="S24" s="151" t="s">
        <v>91</v>
      </c>
      <c r="T24" s="151" t="s">
        <v>84</v>
      </c>
      <c r="U24" s="133"/>
    </row>
    <row r="25" spans="1:36">
      <c r="A25" s="149">
        <f t="shared" si="0"/>
        <v>17</v>
      </c>
      <c r="B25" s="150">
        <v>43680</v>
      </c>
      <c r="C25" s="151" t="s">
        <v>81</v>
      </c>
      <c r="D25" s="151" t="s">
        <v>95</v>
      </c>
      <c r="E25" s="151" t="s">
        <v>83</v>
      </c>
      <c r="F25" s="151" t="s">
        <v>96</v>
      </c>
      <c r="G25" s="151" t="s">
        <v>94</v>
      </c>
      <c r="H25" s="159"/>
      <c r="I25" s="151" t="s">
        <v>81</v>
      </c>
      <c r="J25" s="151" t="s">
        <v>96</v>
      </c>
      <c r="K25" s="151" t="s">
        <v>94</v>
      </c>
      <c r="L25" s="151" t="s">
        <v>102</v>
      </c>
      <c r="M25" s="151" t="s">
        <v>92</v>
      </c>
      <c r="N25" s="159"/>
      <c r="O25" s="151" t="s">
        <v>105</v>
      </c>
      <c r="P25" s="151" t="s">
        <v>93</v>
      </c>
      <c r="Q25" s="151" t="s">
        <v>103</v>
      </c>
      <c r="R25" s="152" t="s">
        <v>41</v>
      </c>
      <c r="S25" s="151" t="s">
        <v>94</v>
      </c>
      <c r="T25" s="151" t="s">
        <v>96</v>
      </c>
      <c r="U25" s="133"/>
    </row>
    <row r="26" spans="1:36" s="134" customFormat="1" ht="14.25" thickBot="1">
      <c r="A26" s="149">
        <f t="shared" si="0"/>
        <v>18</v>
      </c>
      <c r="B26" s="150">
        <v>43687</v>
      </c>
      <c r="C26" s="151" t="s">
        <v>81</v>
      </c>
      <c r="D26" s="151" t="s">
        <v>97</v>
      </c>
      <c r="E26" s="151" t="s">
        <v>82</v>
      </c>
      <c r="F26" s="151" t="s">
        <v>91</v>
      </c>
      <c r="G26" s="151" t="s">
        <v>85</v>
      </c>
      <c r="H26" s="159"/>
      <c r="I26" s="151" t="s">
        <v>81</v>
      </c>
      <c r="J26" s="151" t="s">
        <v>85</v>
      </c>
      <c r="K26" s="151" t="s">
        <v>91</v>
      </c>
      <c r="L26" s="151" t="s">
        <v>87</v>
      </c>
      <c r="M26" s="151" t="s">
        <v>86</v>
      </c>
      <c r="N26" s="159"/>
      <c r="O26" s="151" t="s">
        <v>105</v>
      </c>
      <c r="P26" s="151" t="s">
        <v>88</v>
      </c>
      <c r="Q26" s="151" t="s">
        <v>89</v>
      </c>
      <c r="R26" s="152" t="s">
        <v>41</v>
      </c>
      <c r="S26" s="151" t="s">
        <v>85</v>
      </c>
      <c r="T26" s="151" t="s">
        <v>91</v>
      </c>
      <c r="U26" s="133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</row>
    <row r="27" spans="1:36">
      <c r="A27" s="149">
        <f t="shared" si="0"/>
        <v>19</v>
      </c>
      <c r="B27" s="150">
        <v>43694</v>
      </c>
      <c r="C27" s="151" t="s">
        <v>101</v>
      </c>
      <c r="D27" s="151"/>
      <c r="E27" s="151"/>
      <c r="F27" s="151"/>
      <c r="G27" s="151"/>
      <c r="H27" s="159"/>
      <c r="I27" s="151" t="s">
        <v>105</v>
      </c>
      <c r="J27" s="151" t="s">
        <v>104</v>
      </c>
      <c r="K27" s="151" t="s">
        <v>104</v>
      </c>
      <c r="L27" s="151"/>
      <c r="M27" s="151"/>
      <c r="N27" s="159"/>
      <c r="O27" s="151" t="s">
        <v>101</v>
      </c>
      <c r="P27" s="151"/>
      <c r="Q27" s="151"/>
      <c r="R27" s="152"/>
      <c r="S27" s="151"/>
      <c r="T27" s="151"/>
      <c r="U27" s="133"/>
    </row>
    <row r="28" spans="1:36">
      <c r="A28" s="149">
        <f t="shared" si="0"/>
        <v>20</v>
      </c>
      <c r="B28" s="150">
        <v>43708</v>
      </c>
      <c r="C28" s="151" t="s">
        <v>81</v>
      </c>
      <c r="D28" s="151" t="s">
        <v>95</v>
      </c>
      <c r="E28" s="151" t="s">
        <v>82</v>
      </c>
      <c r="F28" s="151" t="s">
        <v>85</v>
      </c>
      <c r="G28" s="151" t="s">
        <v>94</v>
      </c>
      <c r="H28" s="159"/>
      <c r="I28" s="151" t="s">
        <v>81</v>
      </c>
      <c r="J28" s="151" t="s">
        <v>85</v>
      </c>
      <c r="K28" s="151" t="s">
        <v>94</v>
      </c>
      <c r="L28" s="151" t="s">
        <v>92</v>
      </c>
      <c r="M28" s="151" t="s">
        <v>87</v>
      </c>
      <c r="N28" s="159"/>
      <c r="O28" s="151" t="s">
        <v>105</v>
      </c>
      <c r="P28" s="151" t="s">
        <v>89</v>
      </c>
      <c r="Q28" s="151" t="s">
        <v>93</v>
      </c>
      <c r="R28" s="152" t="s">
        <v>41</v>
      </c>
      <c r="S28" s="151" t="s">
        <v>94</v>
      </c>
      <c r="T28" s="151" t="s">
        <v>85</v>
      </c>
      <c r="U28" s="133"/>
    </row>
    <row r="29" spans="1:36">
      <c r="A29" s="149">
        <f t="shared" si="0"/>
        <v>21</v>
      </c>
      <c r="B29" s="150">
        <v>43715</v>
      </c>
      <c r="C29" s="151" t="s">
        <v>81</v>
      </c>
      <c r="D29" s="151" t="s">
        <v>97</v>
      </c>
      <c r="E29" s="151" t="s">
        <v>83</v>
      </c>
      <c r="F29" s="151" t="s">
        <v>84</v>
      </c>
      <c r="G29" s="151" t="s">
        <v>96</v>
      </c>
      <c r="H29" s="159"/>
      <c r="I29" s="151" t="s">
        <v>81</v>
      </c>
      <c r="J29" s="151" t="s">
        <v>96</v>
      </c>
      <c r="K29" s="151" t="s">
        <v>84</v>
      </c>
      <c r="L29" s="151" t="s">
        <v>102</v>
      </c>
      <c r="M29" s="151" t="s">
        <v>86</v>
      </c>
      <c r="N29" s="159"/>
      <c r="O29" s="151" t="s">
        <v>105</v>
      </c>
      <c r="P29" s="151" t="s">
        <v>88</v>
      </c>
      <c r="Q29" s="151" t="s">
        <v>103</v>
      </c>
      <c r="R29" s="152" t="s">
        <v>41</v>
      </c>
      <c r="S29" s="151" t="s">
        <v>96</v>
      </c>
      <c r="T29" s="151" t="s">
        <v>84</v>
      </c>
      <c r="U29" s="133"/>
    </row>
    <row r="30" spans="1:36">
      <c r="A30" s="149">
        <f t="shared" si="0"/>
        <v>22</v>
      </c>
      <c r="B30" s="150">
        <v>43722</v>
      </c>
      <c r="C30" s="151" t="s">
        <v>81</v>
      </c>
      <c r="D30" s="151" t="s">
        <v>82</v>
      </c>
      <c r="E30" s="151" t="s">
        <v>90</v>
      </c>
      <c r="F30" s="151" t="s">
        <v>94</v>
      </c>
      <c r="G30" s="151" t="s">
        <v>91</v>
      </c>
      <c r="H30" s="159"/>
      <c r="I30" s="151" t="s">
        <v>81</v>
      </c>
      <c r="J30" s="151" t="s">
        <v>91</v>
      </c>
      <c r="K30" s="151" t="s">
        <v>94</v>
      </c>
      <c r="L30" s="152" t="s">
        <v>41</v>
      </c>
      <c r="M30" s="151" t="s">
        <v>106</v>
      </c>
      <c r="N30" s="159"/>
      <c r="O30" s="151" t="s">
        <v>101</v>
      </c>
      <c r="P30" s="151"/>
      <c r="Q30" s="151"/>
      <c r="R30" s="149"/>
      <c r="S30" s="151"/>
      <c r="T30" s="151"/>
      <c r="U30" s="133"/>
    </row>
    <row r="31" spans="1:36">
      <c r="A31" s="149">
        <f t="shared" si="0"/>
        <v>23</v>
      </c>
      <c r="B31" s="150">
        <v>43729</v>
      </c>
      <c r="C31" s="151" t="s">
        <v>81</v>
      </c>
      <c r="D31" s="151" t="s">
        <v>83</v>
      </c>
      <c r="E31" s="151" t="s">
        <v>90</v>
      </c>
      <c r="F31" s="151" t="s">
        <v>96</v>
      </c>
      <c r="G31" s="151" t="s">
        <v>85</v>
      </c>
      <c r="H31" s="147"/>
      <c r="I31" s="151" t="s">
        <v>81</v>
      </c>
      <c r="J31" s="151" t="s">
        <v>96</v>
      </c>
      <c r="K31" s="151" t="s">
        <v>85</v>
      </c>
      <c r="L31" s="152" t="s">
        <v>41</v>
      </c>
      <c r="M31" s="151" t="s">
        <v>107</v>
      </c>
      <c r="N31" s="147"/>
      <c r="O31" s="151" t="s">
        <v>101</v>
      </c>
      <c r="P31" s="151"/>
      <c r="Q31" s="151"/>
      <c r="R31" s="152"/>
      <c r="S31" s="151"/>
      <c r="T31" s="151"/>
      <c r="U31" s="133"/>
    </row>
    <row r="32" spans="1:36">
      <c r="A32" s="149">
        <f t="shared" si="0"/>
        <v>24</v>
      </c>
      <c r="B32" s="150">
        <v>43743</v>
      </c>
      <c r="C32" s="151" t="s">
        <v>101</v>
      </c>
      <c r="D32" s="151"/>
      <c r="E32" s="151"/>
      <c r="F32" s="151"/>
      <c r="G32" s="151"/>
      <c r="H32" s="147"/>
      <c r="I32" s="151" t="s">
        <v>108</v>
      </c>
      <c r="J32" s="151" t="s">
        <v>104</v>
      </c>
      <c r="K32" s="151" t="s">
        <v>104</v>
      </c>
      <c r="L32" s="151"/>
      <c r="M32" s="151"/>
      <c r="N32" s="147"/>
      <c r="O32" s="151" t="s">
        <v>101</v>
      </c>
      <c r="P32" s="151"/>
      <c r="Q32" s="151"/>
      <c r="R32" s="149"/>
      <c r="S32" s="151"/>
      <c r="T32" s="151"/>
    </row>
    <row r="33" spans="1:20">
      <c r="A33" s="153">
        <f t="shared" si="0"/>
        <v>25</v>
      </c>
      <c r="B33" s="154">
        <v>43750</v>
      </c>
      <c r="C33" s="155" t="s">
        <v>121</v>
      </c>
      <c r="D33" s="155" t="s">
        <v>97</v>
      </c>
      <c r="E33" s="155" t="s">
        <v>95</v>
      </c>
      <c r="F33" s="155" t="s">
        <v>84</v>
      </c>
      <c r="G33" s="155" t="s">
        <v>91</v>
      </c>
      <c r="H33" s="156"/>
      <c r="I33" s="155" t="s">
        <v>98</v>
      </c>
      <c r="J33" s="155" t="s">
        <v>84</v>
      </c>
      <c r="K33" s="155" t="s">
        <v>91</v>
      </c>
      <c r="L33" s="155" t="s">
        <v>88</v>
      </c>
      <c r="M33" s="155" t="s">
        <v>89</v>
      </c>
      <c r="N33" s="156"/>
      <c r="O33" s="155" t="s">
        <v>98</v>
      </c>
      <c r="P33" s="155" t="s">
        <v>88</v>
      </c>
      <c r="Q33" s="155" t="s">
        <v>89</v>
      </c>
      <c r="R33" s="153" t="s">
        <v>41</v>
      </c>
      <c r="S33" s="155" t="s">
        <v>91</v>
      </c>
      <c r="T33" s="155" t="s">
        <v>84</v>
      </c>
    </row>
    <row r="34" spans="1:20">
      <c r="A34" s="160">
        <f t="shared" si="0"/>
        <v>26</v>
      </c>
      <c r="B34" s="161">
        <v>43764</v>
      </c>
      <c r="C34" s="162" t="s">
        <v>98</v>
      </c>
      <c r="D34" s="162" t="s">
        <v>90</v>
      </c>
      <c r="E34" s="162" t="s">
        <v>82</v>
      </c>
      <c r="F34" s="162" t="s">
        <v>94</v>
      </c>
      <c r="G34" s="162" t="s">
        <v>91</v>
      </c>
      <c r="H34" s="163"/>
      <c r="I34" s="162" t="s">
        <v>98</v>
      </c>
      <c r="J34" s="162" t="s">
        <v>91</v>
      </c>
      <c r="K34" s="162" t="s">
        <v>94</v>
      </c>
      <c r="L34" s="162" t="s">
        <v>89</v>
      </c>
      <c r="M34" s="162" t="s">
        <v>93</v>
      </c>
      <c r="N34" s="163"/>
      <c r="O34" s="162" t="s">
        <v>81</v>
      </c>
      <c r="P34" s="162" t="s">
        <v>89</v>
      </c>
      <c r="Q34" s="162" t="s">
        <v>93</v>
      </c>
      <c r="R34" s="160" t="s">
        <v>41</v>
      </c>
      <c r="S34" s="162" t="s">
        <v>91</v>
      </c>
      <c r="T34" s="162" t="s">
        <v>94</v>
      </c>
    </row>
    <row r="35" spans="1:20">
      <c r="A35" s="160">
        <f t="shared" si="0"/>
        <v>27</v>
      </c>
      <c r="B35" s="161">
        <v>43771</v>
      </c>
      <c r="C35" s="164" t="s">
        <v>81</v>
      </c>
      <c r="D35" s="164" t="s">
        <v>82</v>
      </c>
      <c r="E35" s="164" t="s">
        <v>83</v>
      </c>
      <c r="F35" s="164" t="s">
        <v>85</v>
      </c>
      <c r="G35" s="164" t="s">
        <v>84</v>
      </c>
      <c r="H35" s="163"/>
      <c r="I35" s="162" t="s">
        <v>81</v>
      </c>
      <c r="J35" s="162" t="s">
        <v>84</v>
      </c>
      <c r="K35" s="162" t="s">
        <v>85</v>
      </c>
      <c r="L35" s="162" t="s">
        <v>87</v>
      </c>
      <c r="M35" s="162" t="s">
        <v>102</v>
      </c>
      <c r="N35" s="163"/>
      <c r="O35" s="162" t="s">
        <v>81</v>
      </c>
      <c r="P35" s="162" t="s">
        <v>89</v>
      </c>
      <c r="Q35" s="162" t="s">
        <v>103</v>
      </c>
      <c r="R35" s="160" t="s">
        <v>41</v>
      </c>
      <c r="S35" s="162" t="s">
        <v>84</v>
      </c>
      <c r="T35" s="162" t="s">
        <v>85</v>
      </c>
    </row>
    <row r="36" spans="1:20">
      <c r="A36" s="149">
        <f t="shared" si="0"/>
        <v>28</v>
      </c>
      <c r="B36" s="150">
        <v>43778</v>
      </c>
      <c r="C36" s="151" t="s">
        <v>98</v>
      </c>
      <c r="D36" s="151" t="s">
        <v>97</v>
      </c>
      <c r="E36" s="151" t="s">
        <v>95</v>
      </c>
      <c r="F36" s="151" t="s">
        <v>84</v>
      </c>
      <c r="G36" s="151" t="s">
        <v>91</v>
      </c>
      <c r="H36" s="147"/>
      <c r="I36" s="151" t="s">
        <v>98</v>
      </c>
      <c r="J36" s="151" t="s">
        <v>84</v>
      </c>
      <c r="K36" s="151" t="s">
        <v>91</v>
      </c>
      <c r="L36" s="151" t="s">
        <v>88</v>
      </c>
      <c r="M36" s="151" t="s">
        <v>89</v>
      </c>
      <c r="N36" s="147"/>
      <c r="O36" s="151" t="s">
        <v>98</v>
      </c>
      <c r="P36" s="151" t="s">
        <v>88</v>
      </c>
      <c r="Q36" s="151" t="s">
        <v>89</v>
      </c>
      <c r="R36" s="149" t="s">
        <v>41</v>
      </c>
      <c r="S36" s="151" t="s">
        <v>91</v>
      </c>
      <c r="T36" s="151" t="s">
        <v>84</v>
      </c>
    </row>
    <row r="37" spans="1:20">
      <c r="A37" s="135">
        <f t="shared" si="0"/>
        <v>29</v>
      </c>
      <c r="B37" s="136">
        <v>43785</v>
      </c>
      <c r="C37" s="115" t="s">
        <v>101</v>
      </c>
      <c r="D37" s="115"/>
      <c r="E37" s="115"/>
      <c r="F37" s="115"/>
      <c r="G37" s="115"/>
      <c r="I37" s="115" t="s">
        <v>101</v>
      </c>
      <c r="J37" s="115"/>
      <c r="K37" s="115"/>
      <c r="L37" s="115"/>
      <c r="M37" s="115"/>
      <c r="O37" s="115" t="s">
        <v>101</v>
      </c>
      <c r="P37" s="115"/>
      <c r="Q37" s="115"/>
      <c r="R37" s="135"/>
      <c r="S37" s="115"/>
      <c r="T37" s="115"/>
    </row>
    <row r="38" spans="1:20">
      <c r="A38" s="135">
        <f t="shared" si="0"/>
        <v>30</v>
      </c>
      <c r="B38" s="136">
        <v>43792</v>
      </c>
      <c r="C38" s="115" t="s">
        <v>101</v>
      </c>
      <c r="D38" s="115"/>
      <c r="E38" s="115"/>
      <c r="F38" s="115"/>
      <c r="G38" s="115"/>
      <c r="I38" s="115" t="s">
        <v>101</v>
      </c>
      <c r="J38" s="115"/>
      <c r="K38" s="115"/>
      <c r="L38" s="115"/>
      <c r="M38" s="115"/>
      <c r="O38" s="115" t="s">
        <v>101</v>
      </c>
      <c r="P38" s="115"/>
      <c r="Q38" s="115"/>
      <c r="R38" s="135"/>
      <c r="S38" s="115"/>
      <c r="T38" s="115"/>
    </row>
    <row r="39" spans="1:20">
      <c r="A39" s="135">
        <f t="shared" si="0"/>
        <v>31</v>
      </c>
      <c r="B39" s="136">
        <v>43799</v>
      </c>
      <c r="C39" s="115" t="s">
        <v>101</v>
      </c>
      <c r="D39" s="115"/>
      <c r="E39" s="115"/>
      <c r="F39" s="115"/>
      <c r="G39" s="115"/>
      <c r="I39" s="115" t="s">
        <v>101</v>
      </c>
      <c r="J39" s="115"/>
      <c r="K39" s="115"/>
      <c r="L39" s="115"/>
      <c r="M39" s="115"/>
      <c r="O39" s="115" t="s">
        <v>101</v>
      </c>
      <c r="P39" s="115"/>
      <c r="Q39" s="115"/>
      <c r="R39" s="135"/>
      <c r="S39" s="115"/>
      <c r="T39" s="115"/>
    </row>
  </sheetData>
  <mergeCells count="3">
    <mergeCell ref="D7:E7"/>
    <mergeCell ref="J7:K7"/>
    <mergeCell ref="P7:Q7"/>
  </mergeCells>
  <phoneticPr fontId="37"/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zoomScale="75" zoomScaleNormal="75" workbookViewId="0">
      <selection activeCell="A22" sqref="A22"/>
    </sheetView>
  </sheetViews>
  <sheetFormatPr defaultRowHeight="20.25" customHeight="1"/>
  <cols>
    <col min="1" max="1" width="13.75" style="61" customWidth="1"/>
    <col min="2" max="2" width="4.25" style="61" customWidth="1"/>
    <col min="3" max="3" width="16.25" style="61" customWidth="1"/>
    <col min="4" max="4" width="1.25" style="61" customWidth="1"/>
    <col min="5" max="5" width="4.75" style="61" customWidth="1"/>
    <col min="6" max="6" width="4.125" style="61" customWidth="1"/>
    <col min="7" max="8" width="4.75" style="61" customWidth="1"/>
    <col min="9" max="10" width="5.125" style="61" customWidth="1"/>
    <col min="11" max="16384" width="9" style="61"/>
  </cols>
  <sheetData>
    <row r="1" spans="1:16" s="62" customFormat="1" ht="20.25" customHeight="1">
      <c r="A1" s="226" t="s">
        <v>110</v>
      </c>
      <c r="B1" s="226"/>
      <c r="C1" s="226"/>
      <c r="D1" s="226"/>
      <c r="E1" s="226"/>
      <c r="F1" s="226"/>
      <c r="G1" s="226"/>
      <c r="H1" s="226"/>
      <c r="I1" s="226"/>
      <c r="J1" s="226"/>
    </row>
    <row r="2" spans="1:16" s="62" customFormat="1" ht="20.25" customHeight="1">
      <c r="A2" s="63"/>
      <c r="B2" s="63"/>
      <c r="C2" s="63"/>
      <c r="D2" s="63"/>
      <c r="E2" s="63"/>
      <c r="F2" s="63"/>
      <c r="G2" s="63"/>
      <c r="H2" s="63"/>
      <c r="I2" s="63"/>
      <c r="J2" s="63"/>
    </row>
    <row r="3" spans="1:16" s="64" customFormat="1" ht="20.25" customHeight="1">
      <c r="B3" s="65"/>
    </row>
    <row r="4" spans="1:16" s="64" customFormat="1" ht="20.25" customHeight="1">
      <c r="A4" s="64" t="s">
        <v>34</v>
      </c>
      <c r="B4" s="65"/>
      <c r="P4" s="66"/>
    </row>
    <row r="5" spans="1:16" s="64" customFormat="1" ht="20.25" customHeight="1">
      <c r="A5" s="67" t="s">
        <v>117</v>
      </c>
      <c r="B5" s="65"/>
    </row>
    <row r="6" spans="1:16" s="64" customFormat="1" ht="20.25" customHeight="1">
      <c r="A6" s="68" t="s">
        <v>30</v>
      </c>
      <c r="B6" s="69" t="s">
        <v>16</v>
      </c>
      <c r="C6" s="70" t="s">
        <v>119</v>
      </c>
      <c r="E6" s="71">
        <v>1</v>
      </c>
      <c r="F6" s="72" t="s">
        <v>31</v>
      </c>
      <c r="G6" s="71">
        <v>1</v>
      </c>
    </row>
    <row r="7" spans="1:16" s="64" customFormat="1" ht="24.75" customHeight="1">
      <c r="A7" s="68" t="s">
        <v>30</v>
      </c>
      <c r="B7" s="69" t="s">
        <v>16</v>
      </c>
      <c r="C7" s="227" t="s">
        <v>122</v>
      </c>
      <c r="E7" s="71">
        <v>1</v>
      </c>
      <c r="F7" s="72" t="s">
        <v>31</v>
      </c>
      <c r="G7" s="71">
        <v>0</v>
      </c>
      <c r="H7" s="71"/>
    </row>
    <row r="8" spans="1:16" s="64" customFormat="1" ht="20.25" customHeight="1">
      <c r="C8" s="65"/>
      <c r="F8" s="65"/>
    </row>
    <row r="9" spans="1:16" s="64" customFormat="1" ht="20.25" customHeight="1">
      <c r="A9" s="67" t="s">
        <v>118</v>
      </c>
      <c r="B9" s="65"/>
    </row>
    <row r="10" spans="1:16" s="64" customFormat="1" ht="20.25" customHeight="1">
      <c r="A10" s="68" t="s">
        <v>30</v>
      </c>
      <c r="B10" s="69" t="s">
        <v>16</v>
      </c>
      <c r="C10" s="70" t="s">
        <v>120</v>
      </c>
      <c r="E10" s="71">
        <v>0</v>
      </c>
      <c r="F10" s="72" t="s">
        <v>31</v>
      </c>
      <c r="G10" s="71">
        <v>0</v>
      </c>
    </row>
    <row r="11" spans="1:16" s="64" customFormat="1" ht="20.25" customHeight="1">
      <c r="A11" s="68"/>
      <c r="B11" s="69"/>
      <c r="C11" s="70"/>
      <c r="E11" s="71"/>
      <c r="F11" s="72"/>
      <c r="G11" s="71"/>
    </row>
    <row r="12" spans="1:16" s="64" customFormat="1" ht="20.25" customHeight="1">
      <c r="C12" s="65"/>
      <c r="F12" s="65"/>
    </row>
    <row r="13" spans="1:16" s="64" customFormat="1" ht="20.25" customHeight="1">
      <c r="A13" s="64" t="s">
        <v>35</v>
      </c>
      <c r="B13" s="65"/>
    </row>
    <row r="14" spans="1:16" s="64" customFormat="1" ht="20.25" customHeight="1">
      <c r="A14" s="67" t="s">
        <v>111</v>
      </c>
      <c r="B14" s="65"/>
    </row>
    <row r="15" spans="1:16" s="64" customFormat="1" ht="20.25" customHeight="1">
      <c r="A15" s="68" t="s">
        <v>32</v>
      </c>
      <c r="B15" s="69" t="s">
        <v>16</v>
      </c>
      <c r="C15" s="73" t="s">
        <v>113</v>
      </c>
      <c r="E15" s="64">
        <v>0</v>
      </c>
      <c r="F15" s="65" t="s">
        <v>31</v>
      </c>
      <c r="G15" s="64">
        <v>0</v>
      </c>
      <c r="I15" s="74"/>
      <c r="J15" s="74"/>
      <c r="K15" s="74"/>
    </row>
    <row r="16" spans="1:16" s="64" customFormat="1" ht="20.25" customHeight="1">
      <c r="A16" s="68" t="s">
        <v>32</v>
      </c>
      <c r="B16" s="69" t="s">
        <v>16</v>
      </c>
      <c r="C16" s="73" t="s">
        <v>114</v>
      </c>
      <c r="E16" s="64">
        <v>0</v>
      </c>
      <c r="F16" s="65" t="s">
        <v>31</v>
      </c>
      <c r="G16" s="64">
        <v>3</v>
      </c>
      <c r="H16" s="75"/>
      <c r="I16" s="74"/>
      <c r="J16" s="74"/>
      <c r="K16" s="74"/>
    </row>
    <row r="17" spans="1:11" s="64" customFormat="1" ht="20.25" customHeight="1">
      <c r="A17" s="76"/>
      <c r="B17" s="77"/>
      <c r="C17" s="78"/>
      <c r="F17" s="65"/>
    </row>
    <row r="18" spans="1:11" s="64" customFormat="1" ht="20.25" customHeight="1">
      <c r="A18" s="67" t="s">
        <v>112</v>
      </c>
      <c r="B18" s="65"/>
    </row>
    <row r="19" spans="1:11" s="64" customFormat="1" ht="20.25" customHeight="1">
      <c r="A19" s="68" t="s">
        <v>32</v>
      </c>
      <c r="B19" s="69" t="s">
        <v>16</v>
      </c>
      <c r="C19" s="73" t="s">
        <v>115</v>
      </c>
      <c r="E19" s="64">
        <v>6</v>
      </c>
      <c r="F19" s="65" t="s">
        <v>31</v>
      </c>
      <c r="G19" s="64">
        <v>1</v>
      </c>
      <c r="I19" s="74"/>
      <c r="J19" s="74"/>
      <c r="K19" s="74"/>
    </row>
    <row r="20" spans="1:11" s="64" customFormat="1" ht="20.25" customHeight="1">
      <c r="A20" s="68" t="s">
        <v>32</v>
      </c>
      <c r="B20" s="69" t="s">
        <v>16</v>
      </c>
      <c r="C20" s="73" t="s">
        <v>116</v>
      </c>
      <c r="E20" s="64">
        <v>1</v>
      </c>
      <c r="F20" s="65" t="s">
        <v>31</v>
      </c>
      <c r="G20" s="75">
        <v>3</v>
      </c>
      <c r="I20" s="74"/>
      <c r="J20" s="74"/>
      <c r="K20" s="74"/>
    </row>
    <row r="21" spans="1:11" s="64" customFormat="1" ht="20.25" customHeight="1">
      <c r="A21" s="78"/>
      <c r="B21" s="77"/>
      <c r="C21" s="78"/>
      <c r="D21" s="65"/>
      <c r="E21" s="65"/>
      <c r="G21" s="75"/>
    </row>
    <row r="22" spans="1:11" s="64" customFormat="1" ht="20.25" customHeight="1"/>
    <row r="23" spans="1:11" ht="20.25" customHeight="1">
      <c r="A23" s="79"/>
      <c r="B23" s="79"/>
      <c r="C23" s="80"/>
      <c r="D23" s="80"/>
      <c r="E23" s="80"/>
      <c r="F23" s="80"/>
      <c r="G23" s="80"/>
      <c r="H23" s="80"/>
      <c r="I23" s="80"/>
      <c r="J23" s="80"/>
    </row>
    <row r="24" spans="1:11" ht="20.25" customHeight="1">
      <c r="C24" s="81"/>
      <c r="D24" s="81"/>
      <c r="E24" s="81"/>
    </row>
    <row r="25" spans="1:11" ht="20.25" customHeight="1">
      <c r="C25" s="81"/>
      <c r="D25" s="81"/>
      <c r="E25" s="81"/>
    </row>
    <row r="26" spans="1:11" ht="20.25" customHeight="1">
      <c r="C26" s="81"/>
      <c r="D26" s="81"/>
      <c r="E26" s="81"/>
    </row>
    <row r="27" spans="1:11" ht="20.25" customHeight="1">
      <c r="C27" s="81"/>
      <c r="D27" s="81"/>
      <c r="E27" s="81"/>
    </row>
    <row r="28" spans="1:11" ht="20.25" customHeight="1">
      <c r="C28" s="81"/>
      <c r="D28" s="81"/>
      <c r="E28" s="81"/>
    </row>
    <row r="29" spans="1:11" ht="20.25" customHeight="1">
      <c r="C29" s="81"/>
      <c r="D29" s="81"/>
      <c r="E29" s="81"/>
    </row>
    <row r="30" spans="1:11" ht="20.25" customHeight="1">
      <c r="C30" s="81"/>
      <c r="D30" s="81"/>
      <c r="E30" s="81"/>
    </row>
    <row r="31" spans="1:11" ht="20.25" customHeight="1">
      <c r="C31" s="81"/>
      <c r="D31" s="81"/>
      <c r="E31" s="81"/>
    </row>
    <row r="36" spans="1:10" ht="20.25" customHeight="1">
      <c r="A36" s="226"/>
      <c r="B36" s="226"/>
      <c r="C36" s="226"/>
      <c r="D36" s="226"/>
      <c r="E36" s="226"/>
      <c r="F36" s="226"/>
      <c r="G36" s="226"/>
      <c r="H36" s="226"/>
      <c r="I36" s="226"/>
      <c r="J36" s="226"/>
    </row>
    <row r="37" spans="1:10" ht="20.25" customHeight="1">
      <c r="C37" s="81"/>
      <c r="D37" s="81"/>
      <c r="E37" s="81"/>
    </row>
    <row r="38" spans="1:10" ht="20.25" customHeight="1">
      <c r="C38" s="81"/>
      <c r="D38" s="81"/>
      <c r="E38" s="81"/>
    </row>
  </sheetData>
  <mergeCells count="2">
    <mergeCell ref="A1:J1"/>
    <mergeCell ref="A36:J36"/>
  </mergeCells>
  <phoneticPr fontId="34"/>
  <printOptions horizontalCentered="1"/>
  <pageMargins left="0.78749999999999998" right="0.78749999999999998" top="0.65972222222222221" bottom="0.44027777777777777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U_S</vt:lpstr>
      <vt:lpstr>日程表</vt:lpstr>
      <vt:lpstr>古河他</vt:lpstr>
      <vt:lpstr>U_S!Print_Area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goemegu</dc:creator>
  <cp:lastModifiedBy>goemegu</cp:lastModifiedBy>
  <dcterms:created xsi:type="dcterms:W3CDTF">2016-03-19T14:20:07Z</dcterms:created>
  <dcterms:modified xsi:type="dcterms:W3CDTF">2019-11-16T03:24:58Z</dcterms:modified>
</cp:coreProperties>
</file>