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5480" windowHeight="5430" activeTab="0"/>
  </bookViews>
  <sheets>
    <sheet name="U_S" sheetId="1" r:id="rId1"/>
    <sheet name="入力確認用" sheetId="2" r:id="rId2"/>
    <sheet name="参加人数" sheetId="3" r:id="rId3"/>
    <sheet name="古河他" sheetId="4" r:id="rId4"/>
    <sheet name="ｶﾃｺﾞﾘ30ｶｯﾌﾟ" sheetId="5" r:id="rId5"/>
  </sheets>
  <definedNames>
    <definedName name="_xlnm.Print_Area" localSheetId="0">'U_S'!$A$1:$AE$52</definedName>
  </definedNames>
  <calcPr fullCalcOnLoad="1"/>
</workbook>
</file>

<file path=xl/sharedStrings.xml><?xml version="1.0" encoding="utf-8"?>
<sst xmlns="http://schemas.openxmlformats.org/spreadsheetml/2006/main" count="893" uniqueCount="183">
  <si>
    <t>勝点</t>
  </si>
  <si>
    <t>得点</t>
  </si>
  <si>
    <t>失点</t>
  </si>
  <si>
    <t>順位</t>
  </si>
  <si>
    <t>勝</t>
  </si>
  <si>
    <t>分</t>
  </si>
  <si>
    <t>負</t>
  </si>
  <si>
    <t>得失差</t>
  </si>
  <si>
    <t>総得点</t>
  </si>
  <si>
    <t>総失点</t>
  </si>
  <si>
    <t>総得失差</t>
  </si>
  <si>
    <t>総勝点</t>
  </si>
  <si>
    <t>チーム名</t>
  </si>
  <si>
    <t>カテゴリー　Ｓ</t>
  </si>
  <si>
    <t>部分に得点を入力すると勝敗などの記録が自動計算されます。</t>
  </si>
  <si>
    <t>-</t>
  </si>
  <si>
    <t>カテゴリー　Ｕ</t>
  </si>
  <si>
    <t>-</t>
  </si>
  <si>
    <t>－</t>
  </si>
  <si>
    <t>－</t>
  </si>
  <si>
    <t>カテゴリー　Ｍ</t>
  </si>
  <si>
    <t>向台パパーズ 30</t>
  </si>
  <si>
    <t>FCCD 30</t>
  </si>
  <si>
    <t>向台パパーズ 40</t>
  </si>
  <si>
    <t>FCCD 40</t>
  </si>
  <si>
    <t>ASｴﾗﾝﾄﾞｰﾙFC 30</t>
  </si>
  <si>
    <t>ゴールドイレブン 30</t>
  </si>
  <si>
    <t>ＦＣディッパーラ 30</t>
  </si>
  <si>
    <t>ゴールドイレブン 30</t>
  </si>
  <si>
    <t>ゴールドイレブン 40</t>
  </si>
  <si>
    <t>ＦＣディッパーラ  40</t>
  </si>
  <si>
    <t>向台パパーズ 40</t>
  </si>
  <si>
    <t>FCCD 40</t>
  </si>
  <si>
    <t>ゴールドイレブン 40</t>
  </si>
  <si>
    <t>ＦＣディッパーラ  40</t>
  </si>
  <si>
    <t>ゴールドイレブン 50</t>
  </si>
  <si>
    <t>FCCD 50</t>
  </si>
  <si>
    <t>ACみなみ 50</t>
  </si>
  <si>
    <t>ゴールドイレブン 50</t>
  </si>
  <si>
    <t>FCメタボリックス 50</t>
  </si>
  <si>
    <t>FCCD 50</t>
  </si>
  <si>
    <t>ACみなみ 50</t>
  </si>
  <si>
    <t>第１8回</t>
  </si>
  <si>
    <t>第2回</t>
  </si>
  <si>
    <t>第5回</t>
  </si>
  <si>
    <t>第20回古河市マスターズサッカー大会</t>
  </si>
  <si>
    <t>平成22年5月22日（土）　１日目</t>
  </si>
  <si>
    <t>平成22年5月23日（日）　２日目</t>
  </si>
  <si>
    <t>平成22年5月29日（土）　１日目</t>
  </si>
  <si>
    <t>平成22年5月30日（日）　２日目</t>
  </si>
  <si>
    <t>神谷ＦＣ 30</t>
  </si>
  <si>
    <t>S-1-1</t>
  </si>
  <si>
    <t>ﾐﾅﾐ50</t>
  </si>
  <si>
    <t>FCCD50</t>
  </si>
  <si>
    <t>ﾃﾞｨｯﾊﾟｰﾗ40</t>
  </si>
  <si>
    <t>M-1-1</t>
  </si>
  <si>
    <t>ｺﾞｰﾙﾄﾞｲﾚﾌﾞﾝ40</t>
  </si>
  <si>
    <t>FCCD30</t>
  </si>
  <si>
    <t>U-1-1</t>
  </si>
  <si>
    <t>ｴﾗﾝﾄﾞｰﾙ30</t>
  </si>
  <si>
    <t>S-1-2</t>
  </si>
  <si>
    <t>ｺﾞｰﾙﾄﾞｲﾚﾌﾞﾝ50</t>
  </si>
  <si>
    <t>ﾒﾀﾎﾞﾘｯｸｽ50</t>
  </si>
  <si>
    <t>ﾊﾟﾊﾟｰｽﾞ40</t>
  </si>
  <si>
    <t>M-1-2</t>
  </si>
  <si>
    <t>FCCD40</t>
  </si>
  <si>
    <t>U-1-2</t>
  </si>
  <si>
    <t>ｺﾞｰﾙﾄﾞｲﾚﾌﾞﾝ30</t>
  </si>
  <si>
    <t>ﾃﾞｨｯﾊﾟｰﾗ30</t>
  </si>
  <si>
    <t>M-1-3</t>
  </si>
  <si>
    <t>S-1-3</t>
  </si>
  <si>
    <t>神谷30</t>
  </si>
  <si>
    <t>U-1-3</t>
  </si>
  <si>
    <t>ﾊﾟﾊﾟｰｽﾞ30</t>
  </si>
  <si>
    <t>S-1-4</t>
  </si>
  <si>
    <t>U-1-6</t>
  </si>
  <si>
    <t>M-1-4</t>
  </si>
  <si>
    <t>S-1-5</t>
  </si>
  <si>
    <t>U-1-5</t>
  </si>
  <si>
    <t>M-1-5</t>
  </si>
  <si>
    <t>S-1-6</t>
  </si>
  <si>
    <t>U-1-4</t>
  </si>
  <si>
    <t>M-1-6</t>
  </si>
  <si>
    <t>U-1-13</t>
  </si>
  <si>
    <t>S-2-1</t>
  </si>
  <si>
    <t>M-2-1</t>
  </si>
  <si>
    <t>古河50雀</t>
  </si>
  <si>
    <t>U-1-9</t>
  </si>
  <si>
    <t>U-1-8</t>
  </si>
  <si>
    <t>U-1-7</t>
  </si>
  <si>
    <t>古河40雀</t>
  </si>
  <si>
    <t>U-1-12</t>
  </si>
  <si>
    <t>U-1-11</t>
  </si>
  <si>
    <t>U-1-10</t>
  </si>
  <si>
    <t>S-2-2</t>
  </si>
  <si>
    <t>M-2-2</t>
  </si>
  <si>
    <t>U-1-14</t>
  </si>
  <si>
    <t>S-2-3</t>
  </si>
  <si>
    <t>M-2-3</t>
  </si>
  <si>
    <t>U-1-15</t>
  </si>
  <si>
    <t>U-2-2</t>
  </si>
  <si>
    <t>M-2-4</t>
  </si>
  <si>
    <t>S-2-4</t>
  </si>
  <si>
    <t>U-2-3</t>
  </si>
  <si>
    <t>M-2-5</t>
  </si>
  <si>
    <t>S-2-5</t>
  </si>
  <si>
    <t>U-2-1</t>
  </si>
  <si>
    <t>M-2-6</t>
  </si>
  <si>
    <t>S-2-6</t>
  </si>
  <si>
    <t>M-3-1</t>
  </si>
  <si>
    <t>S-3-1</t>
  </si>
  <si>
    <t>U-2-4</t>
  </si>
  <si>
    <t>M-3-2</t>
  </si>
  <si>
    <t>S-3-2</t>
  </si>
  <si>
    <t>U-2-5</t>
  </si>
  <si>
    <t>U-2-6</t>
  </si>
  <si>
    <t>M-3-3</t>
  </si>
  <si>
    <t>S-3-3</t>
  </si>
  <si>
    <t>S-3-4</t>
  </si>
  <si>
    <t>U-2-7</t>
  </si>
  <si>
    <t>M-3-4</t>
  </si>
  <si>
    <t>S-3-5</t>
  </si>
  <si>
    <t>U-2-8</t>
  </si>
  <si>
    <t>M-3-5</t>
  </si>
  <si>
    <t>S-3-6</t>
  </si>
  <si>
    <t>U-2-9</t>
  </si>
  <si>
    <t>M-3-6</t>
  </si>
  <si>
    <t>S-4-1</t>
  </si>
  <si>
    <t>U-2-10</t>
  </si>
  <si>
    <t>S-4-2</t>
  </si>
  <si>
    <t>U-2-11</t>
  </si>
  <si>
    <t>M-4-2</t>
  </si>
  <si>
    <t>S-4-3</t>
  </si>
  <si>
    <t>U-2-12</t>
  </si>
  <si>
    <t>M-4-3</t>
  </si>
  <si>
    <t>M-4-4</t>
  </si>
  <si>
    <t>S-4-4</t>
  </si>
  <si>
    <t>U-2-13</t>
  </si>
  <si>
    <t>M-4-5</t>
  </si>
  <si>
    <t>S-4-5</t>
  </si>
  <si>
    <t>U-2-14</t>
  </si>
  <si>
    <t>M-4-6</t>
  </si>
  <si>
    <t>U-2-15</t>
  </si>
  <si>
    <t>S-4-6</t>
  </si>
  <si>
    <t>ｺﾞｰﾙﾄﾞｲﾚﾌﾞﾝ30</t>
  </si>
  <si>
    <t>FCメタボリックス 50</t>
  </si>
  <si>
    <t>FCCD30</t>
  </si>
  <si>
    <t>：消化試合</t>
  </si>
  <si>
    <t>：没収試合（人数不足）</t>
  </si>
  <si>
    <t>？</t>
  </si>
  <si>
    <t>？</t>
  </si>
  <si>
    <t>エンジョイ５０雀　　【結果：２勝１分１敗】</t>
  </si>
  <si>
    <t>うしく５０雀</t>
  </si>
  <si>
    <t>－</t>
  </si>
  <si>
    <t>新座ＧＦＣ</t>
  </si>
  <si>
    <t>川崎シニア５０</t>
  </si>
  <si>
    <t>熊谷ブーメラン５０</t>
  </si>
  <si>
    <t>ＯＹMＳＯＣＩＯ</t>
  </si>
  <si>
    <t>エンジョイ４０雀　【結果：２勝 ２敗】</t>
  </si>
  <si>
    <t>うしく４０雀</t>
  </si>
  <si>
    <t>ＴＧＦＣＯＢ</t>
  </si>
  <si>
    <t>百里アラフォー</t>
  </si>
  <si>
    <t>狭山シニアＦＣ</t>
  </si>
  <si>
    <t>ＴＡＣＴＩＣＳ！</t>
  </si>
  <si>
    <t>ﾃﾞｨｯﾊﾟｰﾗ40</t>
  </si>
  <si>
    <t>?</t>
  </si>
  <si>
    <t>?</t>
  </si>
  <si>
    <t>カテゴリ３０　カップ戦</t>
  </si>
  <si>
    <t>10/30③ 3・4位決定戦</t>
  </si>
  <si>
    <t>10/23③ 5・6位決定戦</t>
  </si>
  <si>
    <t>優勝</t>
  </si>
  <si>
    <t>２位</t>
  </si>
  <si>
    <t>３位</t>
  </si>
  <si>
    <t>４位</t>
  </si>
  <si>
    <t>５位</t>
  </si>
  <si>
    <t>６位</t>
  </si>
  <si>
    <t>向台ﾊﾟﾊﾟｰｽﾞ30</t>
  </si>
  <si>
    <t>ASｴﾗﾝﾄﾞｰﾙFC30</t>
  </si>
  <si>
    <t>ＦＣディッパーラ 30</t>
  </si>
  <si>
    <t>FCﾃﾞｨｯﾊﾟｰﾗ30</t>
  </si>
  <si>
    <t>神谷FC30</t>
  </si>
  <si>
    <t>ASｴﾗﾝﾄﾞｰﾙFC30</t>
  </si>
  <si>
    <t>FCﾃﾞｨｯﾊﾟｰﾗ30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</si>
</sst>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_ "/>
    <numFmt numFmtId="178" formatCode="General&quot;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i/>
      <sz val="18"/>
      <name val="ＭＳ Ｐゴシック"/>
      <family val="3"/>
    </font>
    <font>
      <i/>
      <u val="single"/>
      <sz val="14"/>
      <name val="ＭＳ Ｐ明朝"/>
      <family val="1"/>
    </font>
    <font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9"/>
      <name val="ＭＳ Ｐ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Down="1">
      <left style="hair"/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 style="hair"/>
      <bottom style="thin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>
        <color indexed="63"/>
      </left>
      <right style="double"/>
      <top style="thin"/>
      <bottom>
        <color indexed="63"/>
      </bottom>
      <diagonal style="hair"/>
    </border>
    <border diagonalDown="1">
      <left>
        <color indexed="63"/>
      </left>
      <right style="double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56" fontId="5" fillId="0" borderId="0" xfId="0" applyNumberFormat="1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56" fontId="0" fillId="0" borderId="16" xfId="0" applyNumberFormat="1" applyBorder="1" applyAlignment="1">
      <alignment horizontal="right" vertical="center"/>
    </xf>
    <xf numFmtId="56" fontId="0" fillId="0" borderId="16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34" borderId="16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4" fillId="35" borderId="16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6" fontId="9" fillId="0" borderId="16" xfId="0" applyNumberFormat="1" applyFont="1" applyBorder="1" applyAlignment="1">
      <alignment horizontal="right" vertical="center"/>
    </xf>
    <xf numFmtId="56" fontId="9" fillId="0" borderId="16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45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63" xfId="0" applyFont="1" applyBorder="1" applyAlignment="1">
      <alignment horizontal="right" vertical="center"/>
    </xf>
    <xf numFmtId="0" fontId="12" fillId="0" borderId="64" xfId="0" applyFont="1" applyBorder="1" applyAlignment="1">
      <alignment horizontal="right"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65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178" fontId="8" fillId="0" borderId="67" xfId="0" applyNumberFormat="1" applyFont="1" applyBorder="1" applyAlignment="1">
      <alignment horizontal="center" vertical="center"/>
    </xf>
    <xf numFmtId="178" fontId="8" fillId="0" borderId="68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1</xdr:col>
      <xdr:colOff>333375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561975"/>
          <a:ext cx="333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1</xdr:col>
      <xdr:colOff>333375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162050" y="1057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123825</xdr:rowOff>
    </xdr:from>
    <xdr:to>
      <xdr:col>2</xdr:col>
      <xdr:colOff>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162050" y="1552575"/>
          <a:ext cx="1352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123825</xdr:rowOff>
    </xdr:from>
    <xdr:to>
      <xdr:col>2</xdr:col>
      <xdr:colOff>0</xdr:colOff>
      <xdr:row>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162050" y="2047875"/>
          <a:ext cx="1352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123825</xdr:rowOff>
    </xdr:from>
    <xdr:to>
      <xdr:col>1</xdr:col>
      <xdr:colOff>342900</xdr:colOff>
      <xdr:row>12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2050" y="303847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123825</xdr:rowOff>
    </xdr:from>
    <xdr:to>
      <xdr:col>1</xdr:col>
      <xdr:colOff>342900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2050" y="2543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10</xdr:row>
      <xdr:rowOff>123825</xdr:rowOff>
    </xdr:from>
    <xdr:to>
      <xdr:col>1</xdr:col>
      <xdr:colOff>342900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504950" y="2543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123825</xdr:rowOff>
    </xdr:from>
    <xdr:to>
      <xdr:col>1</xdr:col>
      <xdr:colOff>342900</xdr:colOff>
      <xdr:row>12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504950" y="2790825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123825</xdr:rowOff>
    </xdr:from>
    <xdr:to>
      <xdr:col>1</xdr:col>
      <xdr:colOff>333375</xdr:colOff>
      <xdr:row>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495425" y="561975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333375</xdr:colOff>
      <xdr:row>4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495425" y="809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123825</xdr:rowOff>
    </xdr:from>
    <xdr:to>
      <xdr:col>2</xdr:col>
      <xdr:colOff>0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504950" y="2790825"/>
          <a:ext cx="1009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123825</xdr:rowOff>
    </xdr:from>
    <xdr:to>
      <xdr:col>2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2514600" y="2047875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514600" y="24193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2</xdr:col>
      <xdr:colOff>0</xdr:colOff>
      <xdr:row>3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1495425" y="8096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123825</xdr:rowOff>
    </xdr:from>
    <xdr:to>
      <xdr:col>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2514600" y="809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2514600" y="1181100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695325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2514600" y="118110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695325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2514600" y="24193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</xdr:row>
      <xdr:rowOff>0</xdr:rowOff>
    </xdr:from>
    <xdr:to>
      <xdr:col>2</xdr:col>
      <xdr:colOff>695325</xdr:colOff>
      <xdr:row>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209925" y="11811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7</xdr:row>
      <xdr:rowOff>133350</xdr:rowOff>
    </xdr:from>
    <xdr:to>
      <xdr:col>2</xdr:col>
      <xdr:colOff>695325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3209925" y="1809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7</xdr:row>
      <xdr:rowOff>133350</xdr:rowOff>
    </xdr:from>
    <xdr:to>
      <xdr:col>3</xdr:col>
      <xdr:colOff>0</xdr:colOff>
      <xdr:row>7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3209925" y="1809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352425</xdr:colOff>
      <xdr:row>2</xdr:row>
      <xdr:rowOff>228600</xdr:rowOff>
    </xdr:from>
    <xdr:ext cx="476250" cy="180975"/>
    <xdr:sp>
      <xdr:nvSpPr>
        <xdr:cNvPr id="22" name="Text Box 37"/>
        <xdr:cNvSpPr txBox="1">
          <a:spLocks noChangeArrowheads="1"/>
        </xdr:cNvSpPr>
      </xdr:nvSpPr>
      <xdr:spPr>
        <a:xfrm>
          <a:off x="1514475" y="6667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352425</xdr:colOff>
      <xdr:row>10</xdr:row>
      <xdr:rowOff>219075</xdr:rowOff>
    </xdr:from>
    <xdr:ext cx="476250" cy="180975"/>
    <xdr:sp>
      <xdr:nvSpPr>
        <xdr:cNvPr id="23" name="Text Box 38"/>
        <xdr:cNvSpPr txBox="1">
          <a:spLocks noChangeArrowheads="1"/>
        </xdr:cNvSpPr>
      </xdr:nvSpPr>
      <xdr:spPr>
        <a:xfrm>
          <a:off x="1514475" y="2638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</xdr:col>
      <xdr:colOff>9525</xdr:colOff>
      <xdr:row>4</xdr:row>
      <xdr:rowOff>104775</xdr:rowOff>
    </xdr:from>
    <xdr:ext cx="476250" cy="180975"/>
    <xdr:sp>
      <xdr:nvSpPr>
        <xdr:cNvPr id="24" name="Text Box 40"/>
        <xdr:cNvSpPr txBox="1">
          <a:spLocks noChangeArrowheads="1"/>
        </xdr:cNvSpPr>
      </xdr:nvSpPr>
      <xdr:spPr>
        <a:xfrm>
          <a:off x="2524125" y="10382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9525</xdr:colOff>
      <xdr:row>9</xdr:row>
      <xdr:rowOff>104775</xdr:rowOff>
    </xdr:from>
    <xdr:ext cx="476250" cy="180975"/>
    <xdr:sp>
      <xdr:nvSpPr>
        <xdr:cNvPr id="25" name="Text Box 41"/>
        <xdr:cNvSpPr txBox="1">
          <a:spLocks noChangeArrowheads="1"/>
        </xdr:cNvSpPr>
      </xdr:nvSpPr>
      <xdr:spPr>
        <a:xfrm>
          <a:off x="2524125" y="22764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</xdr:col>
      <xdr:colOff>704850</xdr:colOff>
      <xdr:row>6</xdr:row>
      <xdr:rowOff>238125</xdr:rowOff>
    </xdr:from>
    <xdr:ext cx="419100" cy="180975"/>
    <xdr:sp>
      <xdr:nvSpPr>
        <xdr:cNvPr id="26" name="Text Box 42"/>
        <xdr:cNvSpPr txBox="1">
          <a:spLocks noChangeArrowheads="1"/>
        </xdr:cNvSpPr>
      </xdr:nvSpPr>
      <xdr:spPr>
        <a:xfrm>
          <a:off x="3219450" y="16668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342900</xdr:colOff>
      <xdr:row>1</xdr:row>
      <xdr:rowOff>152400</xdr:rowOff>
    </xdr:from>
    <xdr:ext cx="180975" cy="209550"/>
    <xdr:sp>
      <xdr:nvSpPr>
        <xdr:cNvPr id="27" name="Text Box 43"/>
        <xdr:cNvSpPr txBox="1">
          <a:spLocks noChangeArrowheads="1"/>
        </xdr:cNvSpPr>
      </xdr:nvSpPr>
      <xdr:spPr>
        <a:xfrm>
          <a:off x="1504950" y="419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1</xdr:col>
      <xdr:colOff>342900</xdr:colOff>
      <xdr:row>4</xdr:row>
      <xdr:rowOff>9525</xdr:rowOff>
    </xdr:from>
    <xdr:ext cx="152400" cy="209550"/>
    <xdr:sp>
      <xdr:nvSpPr>
        <xdr:cNvPr id="28" name="Text Box 44"/>
        <xdr:cNvSpPr txBox="1">
          <a:spLocks noChangeArrowheads="1"/>
        </xdr:cNvSpPr>
      </xdr:nvSpPr>
      <xdr:spPr>
        <a:xfrm>
          <a:off x="1504950" y="9429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1</xdr:col>
      <xdr:colOff>342900</xdr:colOff>
      <xdr:row>9</xdr:row>
      <xdr:rowOff>219075</xdr:rowOff>
    </xdr:from>
    <xdr:ext cx="152400" cy="209550"/>
    <xdr:sp>
      <xdr:nvSpPr>
        <xdr:cNvPr id="29" name="Text Box 45"/>
        <xdr:cNvSpPr txBox="1">
          <a:spLocks noChangeArrowheads="1"/>
        </xdr:cNvSpPr>
      </xdr:nvSpPr>
      <xdr:spPr>
        <a:xfrm>
          <a:off x="1504950" y="23907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</xdr:col>
      <xdr:colOff>342900</xdr:colOff>
      <xdr:row>12</xdr:row>
      <xdr:rowOff>57150</xdr:rowOff>
    </xdr:from>
    <xdr:ext cx="180975" cy="209550"/>
    <xdr:sp>
      <xdr:nvSpPr>
        <xdr:cNvPr id="30" name="Text Box 46"/>
        <xdr:cNvSpPr txBox="1">
          <a:spLocks noChangeArrowheads="1"/>
        </xdr:cNvSpPr>
      </xdr:nvSpPr>
      <xdr:spPr>
        <a:xfrm>
          <a:off x="1504950" y="29718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oneCellAnchor>
  <xdr:twoCellAnchor>
    <xdr:from>
      <xdr:col>1</xdr:col>
      <xdr:colOff>0</xdr:colOff>
      <xdr:row>16</xdr:row>
      <xdr:rowOff>142875</xdr:rowOff>
    </xdr:from>
    <xdr:to>
      <xdr:col>1</xdr:col>
      <xdr:colOff>247650</xdr:colOff>
      <xdr:row>16</xdr:row>
      <xdr:rowOff>142875</xdr:rowOff>
    </xdr:to>
    <xdr:sp>
      <xdr:nvSpPr>
        <xdr:cNvPr id="31" name="Line 47"/>
        <xdr:cNvSpPr>
          <a:spLocks/>
        </xdr:cNvSpPr>
      </xdr:nvSpPr>
      <xdr:spPr>
        <a:xfrm>
          <a:off x="1162050" y="4048125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247650</xdr:colOff>
      <xdr:row>18</xdr:row>
      <xdr:rowOff>133350</xdr:rowOff>
    </xdr:to>
    <xdr:sp>
      <xdr:nvSpPr>
        <xdr:cNvPr id="32" name="Line 48"/>
        <xdr:cNvSpPr>
          <a:spLocks/>
        </xdr:cNvSpPr>
      </xdr:nvSpPr>
      <xdr:spPr>
        <a:xfrm>
          <a:off x="1162050" y="4533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133350</xdr:rowOff>
    </xdr:from>
    <xdr:to>
      <xdr:col>1</xdr:col>
      <xdr:colOff>247650</xdr:colOff>
      <xdr:row>18</xdr:row>
      <xdr:rowOff>133350</xdr:rowOff>
    </xdr:to>
    <xdr:sp>
      <xdr:nvSpPr>
        <xdr:cNvPr id="33" name="Line 49"/>
        <xdr:cNvSpPr>
          <a:spLocks/>
        </xdr:cNvSpPr>
      </xdr:nvSpPr>
      <xdr:spPr>
        <a:xfrm flipV="1">
          <a:off x="1409700" y="428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142875</xdr:rowOff>
    </xdr:from>
    <xdr:to>
      <xdr:col>1</xdr:col>
      <xdr:colOff>247650</xdr:colOff>
      <xdr:row>17</xdr:row>
      <xdr:rowOff>133350</xdr:rowOff>
    </xdr:to>
    <xdr:sp>
      <xdr:nvSpPr>
        <xdr:cNvPr id="34" name="Line 50"/>
        <xdr:cNvSpPr>
          <a:spLocks/>
        </xdr:cNvSpPr>
      </xdr:nvSpPr>
      <xdr:spPr>
        <a:xfrm flipV="1">
          <a:off x="1409700" y="4048125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133350</xdr:rowOff>
    </xdr:from>
    <xdr:to>
      <xdr:col>1</xdr:col>
      <xdr:colOff>495300</xdr:colOff>
      <xdr:row>17</xdr:row>
      <xdr:rowOff>133350</xdr:rowOff>
    </xdr:to>
    <xdr:sp>
      <xdr:nvSpPr>
        <xdr:cNvPr id="35" name="Line 51"/>
        <xdr:cNvSpPr>
          <a:spLocks/>
        </xdr:cNvSpPr>
      </xdr:nvSpPr>
      <xdr:spPr>
        <a:xfrm>
          <a:off x="1409700" y="42862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514350</xdr:colOff>
      <xdr:row>17</xdr:row>
      <xdr:rowOff>28575</xdr:rowOff>
    </xdr:from>
    <xdr:ext cx="314325" cy="209550"/>
    <xdr:sp>
      <xdr:nvSpPr>
        <xdr:cNvPr id="36" name="Text Box 52"/>
        <xdr:cNvSpPr txBox="1">
          <a:spLocks noChangeArrowheads="1"/>
        </xdr:cNvSpPr>
      </xdr:nvSpPr>
      <xdr:spPr>
        <a:xfrm>
          <a:off x="1676400" y="418147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５位</a:t>
          </a:r>
        </a:p>
      </xdr:txBody>
    </xdr:sp>
    <xdr:clientData/>
  </xdr:oneCellAnchor>
  <xdr:oneCellAnchor>
    <xdr:from>
      <xdr:col>1</xdr:col>
      <xdr:colOff>257175</xdr:colOff>
      <xdr:row>16</xdr:row>
      <xdr:rowOff>47625</xdr:rowOff>
    </xdr:from>
    <xdr:ext cx="180975" cy="209550"/>
    <xdr:sp>
      <xdr:nvSpPr>
        <xdr:cNvPr id="37" name="Text Box 53"/>
        <xdr:cNvSpPr txBox="1">
          <a:spLocks noChangeArrowheads="1"/>
        </xdr:cNvSpPr>
      </xdr:nvSpPr>
      <xdr:spPr>
        <a:xfrm>
          <a:off x="1419225" y="39528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oneCellAnchor>
  <xdr:oneCellAnchor>
    <xdr:from>
      <xdr:col>1</xdr:col>
      <xdr:colOff>257175</xdr:colOff>
      <xdr:row>18</xdr:row>
      <xdr:rowOff>47625</xdr:rowOff>
    </xdr:from>
    <xdr:ext cx="152400" cy="209550"/>
    <xdr:sp>
      <xdr:nvSpPr>
        <xdr:cNvPr id="38" name="Text Box 54"/>
        <xdr:cNvSpPr txBox="1">
          <a:spLocks noChangeArrowheads="1"/>
        </xdr:cNvSpPr>
      </xdr:nvSpPr>
      <xdr:spPr>
        <a:xfrm>
          <a:off x="1419225" y="44481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3</xdr:col>
      <xdr:colOff>0</xdr:colOff>
      <xdr:row>16</xdr:row>
      <xdr:rowOff>142875</xdr:rowOff>
    </xdr:from>
    <xdr:to>
      <xdr:col>3</xdr:col>
      <xdr:colOff>247650</xdr:colOff>
      <xdr:row>16</xdr:row>
      <xdr:rowOff>142875</xdr:rowOff>
    </xdr:to>
    <xdr:sp>
      <xdr:nvSpPr>
        <xdr:cNvPr id="39" name="Line 55"/>
        <xdr:cNvSpPr>
          <a:spLocks/>
        </xdr:cNvSpPr>
      </xdr:nvSpPr>
      <xdr:spPr>
        <a:xfrm>
          <a:off x="3867150" y="4048125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133350</xdr:rowOff>
    </xdr:from>
    <xdr:to>
      <xdr:col>3</xdr:col>
      <xdr:colOff>247650</xdr:colOff>
      <xdr:row>18</xdr:row>
      <xdr:rowOff>133350</xdr:rowOff>
    </xdr:to>
    <xdr:sp>
      <xdr:nvSpPr>
        <xdr:cNvPr id="40" name="Line 56"/>
        <xdr:cNvSpPr>
          <a:spLocks/>
        </xdr:cNvSpPr>
      </xdr:nvSpPr>
      <xdr:spPr>
        <a:xfrm>
          <a:off x="3867150" y="4533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133350</xdr:rowOff>
    </xdr:from>
    <xdr:to>
      <xdr:col>3</xdr:col>
      <xdr:colOff>247650</xdr:colOff>
      <xdr:row>18</xdr:row>
      <xdr:rowOff>133350</xdr:rowOff>
    </xdr:to>
    <xdr:sp>
      <xdr:nvSpPr>
        <xdr:cNvPr id="41" name="Line 57"/>
        <xdr:cNvSpPr>
          <a:spLocks/>
        </xdr:cNvSpPr>
      </xdr:nvSpPr>
      <xdr:spPr>
        <a:xfrm flipV="1">
          <a:off x="4114800" y="428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142875</xdr:rowOff>
    </xdr:from>
    <xdr:to>
      <xdr:col>3</xdr:col>
      <xdr:colOff>247650</xdr:colOff>
      <xdr:row>17</xdr:row>
      <xdr:rowOff>133350</xdr:rowOff>
    </xdr:to>
    <xdr:sp>
      <xdr:nvSpPr>
        <xdr:cNvPr id="42" name="Line 58"/>
        <xdr:cNvSpPr>
          <a:spLocks/>
        </xdr:cNvSpPr>
      </xdr:nvSpPr>
      <xdr:spPr>
        <a:xfrm flipV="1">
          <a:off x="4114800" y="4048125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133350</xdr:rowOff>
    </xdr:from>
    <xdr:to>
      <xdr:col>3</xdr:col>
      <xdr:colOff>495300</xdr:colOff>
      <xdr:row>17</xdr:row>
      <xdr:rowOff>133350</xdr:rowOff>
    </xdr:to>
    <xdr:sp>
      <xdr:nvSpPr>
        <xdr:cNvPr id="43" name="Line 59"/>
        <xdr:cNvSpPr>
          <a:spLocks/>
        </xdr:cNvSpPr>
      </xdr:nvSpPr>
      <xdr:spPr>
        <a:xfrm>
          <a:off x="4114800" y="42862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514350</xdr:colOff>
      <xdr:row>17</xdr:row>
      <xdr:rowOff>28575</xdr:rowOff>
    </xdr:from>
    <xdr:ext cx="295275" cy="209550"/>
    <xdr:sp>
      <xdr:nvSpPr>
        <xdr:cNvPr id="44" name="Text Box 60"/>
        <xdr:cNvSpPr txBox="1">
          <a:spLocks noChangeArrowheads="1"/>
        </xdr:cNvSpPr>
      </xdr:nvSpPr>
      <xdr:spPr>
        <a:xfrm>
          <a:off x="4381500" y="41814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oneCellAnchor>
  <xdr:oneCellAnchor>
    <xdr:from>
      <xdr:col>2</xdr:col>
      <xdr:colOff>28575</xdr:colOff>
      <xdr:row>2</xdr:row>
      <xdr:rowOff>228600</xdr:rowOff>
    </xdr:from>
    <xdr:ext cx="152400" cy="209550"/>
    <xdr:sp>
      <xdr:nvSpPr>
        <xdr:cNvPr id="45" name="Text Box 61"/>
        <xdr:cNvSpPr txBox="1">
          <a:spLocks noChangeArrowheads="1"/>
        </xdr:cNvSpPr>
      </xdr:nvSpPr>
      <xdr:spPr>
        <a:xfrm>
          <a:off x="2543175" y="666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2</xdr:col>
      <xdr:colOff>0</xdr:colOff>
      <xdr:row>6</xdr:row>
      <xdr:rowOff>57150</xdr:rowOff>
    </xdr:from>
    <xdr:ext cx="180975" cy="209550"/>
    <xdr:sp>
      <xdr:nvSpPr>
        <xdr:cNvPr id="46" name="Text Box 62"/>
        <xdr:cNvSpPr txBox="1">
          <a:spLocks noChangeArrowheads="1"/>
        </xdr:cNvSpPr>
      </xdr:nvSpPr>
      <xdr:spPr>
        <a:xfrm>
          <a:off x="2514600" y="14859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oneCellAnchor>
  <xdr:oneCellAnchor>
    <xdr:from>
      <xdr:col>3</xdr:col>
      <xdr:colOff>266700</xdr:colOff>
      <xdr:row>16</xdr:row>
      <xdr:rowOff>28575</xdr:rowOff>
    </xdr:from>
    <xdr:ext cx="180975" cy="209550"/>
    <xdr:sp>
      <xdr:nvSpPr>
        <xdr:cNvPr id="47" name="Text Box 63"/>
        <xdr:cNvSpPr txBox="1">
          <a:spLocks noChangeArrowheads="1"/>
        </xdr:cNvSpPr>
      </xdr:nvSpPr>
      <xdr:spPr>
        <a:xfrm>
          <a:off x="4133850" y="3933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3</xdr:col>
      <xdr:colOff>266700</xdr:colOff>
      <xdr:row>18</xdr:row>
      <xdr:rowOff>28575</xdr:rowOff>
    </xdr:from>
    <xdr:ext cx="152400" cy="209550"/>
    <xdr:sp>
      <xdr:nvSpPr>
        <xdr:cNvPr id="48" name="Text Box 64"/>
        <xdr:cNvSpPr txBox="1">
          <a:spLocks noChangeArrowheads="1"/>
        </xdr:cNvSpPr>
      </xdr:nvSpPr>
      <xdr:spPr>
        <a:xfrm>
          <a:off x="4133850" y="442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2</xdr:col>
      <xdr:colOff>0</xdr:colOff>
      <xdr:row>7</xdr:row>
      <xdr:rowOff>228600</xdr:rowOff>
    </xdr:from>
    <xdr:ext cx="180975" cy="209550"/>
    <xdr:sp>
      <xdr:nvSpPr>
        <xdr:cNvPr id="49" name="Text Box 65"/>
        <xdr:cNvSpPr txBox="1">
          <a:spLocks noChangeArrowheads="1"/>
        </xdr:cNvSpPr>
      </xdr:nvSpPr>
      <xdr:spPr>
        <a:xfrm>
          <a:off x="2514600" y="1905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2</xdr:col>
      <xdr:colOff>28575</xdr:colOff>
      <xdr:row>11</xdr:row>
      <xdr:rowOff>57150</xdr:rowOff>
    </xdr:from>
    <xdr:ext cx="152400" cy="209550"/>
    <xdr:sp>
      <xdr:nvSpPr>
        <xdr:cNvPr id="50" name="Text Box 66"/>
        <xdr:cNvSpPr txBox="1">
          <a:spLocks noChangeArrowheads="1"/>
        </xdr:cNvSpPr>
      </xdr:nvSpPr>
      <xdr:spPr>
        <a:xfrm>
          <a:off x="2543175" y="27241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7.375" style="0" customWidth="1"/>
    <col min="2" max="19" width="6.125" style="6" customWidth="1"/>
    <col min="20" max="25" width="7.125" style="0" customWidth="1"/>
    <col min="26" max="26" width="7.125" style="0" bestFit="1" customWidth="1"/>
    <col min="27" max="27" width="9.25390625" style="0" bestFit="1" customWidth="1"/>
    <col min="28" max="30" width="7.125" style="0" bestFit="1" customWidth="1"/>
  </cols>
  <sheetData>
    <row r="1" spans="1:4" ht="39" customHeight="1">
      <c r="A1" s="38" t="s">
        <v>16</v>
      </c>
      <c r="D1" s="40" t="s">
        <v>42</v>
      </c>
    </row>
    <row r="2" spans="1:31" s="6" customFormat="1" ht="27" customHeight="1">
      <c r="A2" s="39" t="s">
        <v>12</v>
      </c>
      <c r="B2" s="150" t="s">
        <v>26</v>
      </c>
      <c r="C2" s="151"/>
      <c r="D2" s="151"/>
      <c r="E2" s="151" t="s">
        <v>50</v>
      </c>
      <c r="F2" s="151"/>
      <c r="G2" s="151"/>
      <c r="H2" s="151" t="s">
        <v>27</v>
      </c>
      <c r="I2" s="151"/>
      <c r="J2" s="151"/>
      <c r="K2" s="151" t="s">
        <v>21</v>
      </c>
      <c r="L2" s="151"/>
      <c r="M2" s="151"/>
      <c r="N2" s="151" t="s">
        <v>22</v>
      </c>
      <c r="O2" s="151"/>
      <c r="P2" s="151"/>
      <c r="Q2" s="151" t="s">
        <v>25</v>
      </c>
      <c r="R2" s="151"/>
      <c r="S2" s="169"/>
      <c r="T2" s="14" t="s">
        <v>4</v>
      </c>
      <c r="U2" s="12" t="s">
        <v>5</v>
      </c>
      <c r="V2" s="28" t="s">
        <v>6</v>
      </c>
      <c r="W2" s="15" t="s">
        <v>0</v>
      </c>
      <c r="X2" s="14" t="s">
        <v>1</v>
      </c>
      <c r="Y2" s="12" t="s">
        <v>2</v>
      </c>
      <c r="Z2" s="19" t="s">
        <v>7</v>
      </c>
      <c r="AA2" s="14" t="s">
        <v>3</v>
      </c>
      <c r="AB2" s="12" t="s">
        <v>11</v>
      </c>
      <c r="AC2" s="12" t="s">
        <v>8</v>
      </c>
      <c r="AD2" s="12" t="s">
        <v>9</v>
      </c>
      <c r="AE2" s="13" t="s">
        <v>10</v>
      </c>
    </row>
    <row r="3" spans="1:31" ht="17.25" customHeight="1">
      <c r="A3" s="130" t="s">
        <v>28</v>
      </c>
      <c r="B3" s="146"/>
      <c r="C3" s="134"/>
      <c r="D3" s="134"/>
      <c r="E3" s="49">
        <v>5</v>
      </c>
      <c r="F3" s="21" t="s">
        <v>17</v>
      </c>
      <c r="G3" s="49">
        <v>3</v>
      </c>
      <c r="H3" s="49">
        <v>1</v>
      </c>
      <c r="I3" s="21" t="s">
        <v>15</v>
      </c>
      <c r="J3" s="49">
        <v>1</v>
      </c>
      <c r="K3" s="49">
        <v>3</v>
      </c>
      <c r="L3" s="21" t="s">
        <v>15</v>
      </c>
      <c r="M3" s="49">
        <v>1</v>
      </c>
      <c r="N3" s="49">
        <v>3</v>
      </c>
      <c r="O3" s="21" t="s">
        <v>15</v>
      </c>
      <c r="P3" s="49">
        <v>1</v>
      </c>
      <c r="Q3" s="49">
        <v>5</v>
      </c>
      <c r="R3" s="21" t="s">
        <v>15</v>
      </c>
      <c r="S3" s="52">
        <v>1</v>
      </c>
      <c r="T3" s="74">
        <f>IF(B3&gt;D3,1,"0")+IF(E3&gt;G3,1,"0")+IF(H3&gt;J3,1,"0")+IF(K3&gt;M3,1,"0")+IF(N3&gt;P3,1,"0")+IF(Q3&gt;S3,1,"0")</f>
        <v>4</v>
      </c>
      <c r="U3" s="11">
        <f>IF(B3="",0,IF(B3=D3,1,"0"))+IF(E3="",0,IF(E3=G3,1,"0"))+IF(H3="",0,IF(H3=J3,1,"0"))+IF(K3="",0,IF(K3=M3,1,"0"))+IF(N3="",0,IF(N3=P3,1,"0")+IF(Q3="",0,IF(Q3=S3,1,"0")))</f>
        <v>1</v>
      </c>
      <c r="V3" s="47">
        <f>IF(B3&lt;D3,1,"0")+IF(E3&lt;G3,1,"0")+IF(H3&lt;J3,1,"0")+IF(K3&lt;M3,1,"0")+IF(N3&lt;P3,1,"0"+IF(Q3&lt;S3,1,"0"))</f>
        <v>0</v>
      </c>
      <c r="W3" s="32">
        <f>T3*3+U3*1+V3*0</f>
        <v>13</v>
      </c>
      <c r="X3" s="22">
        <f>B3+E3+H3+K3+N3+Q3</f>
        <v>17</v>
      </c>
      <c r="Y3" s="23">
        <f>D3+G3+J3+M3+P3+S3</f>
        <v>7</v>
      </c>
      <c r="Z3" s="24">
        <f>X3-Y3</f>
        <v>10</v>
      </c>
      <c r="AA3" s="138">
        <f>RANK(AB3,$AB$3:$AB$14)</f>
        <v>2</v>
      </c>
      <c r="AB3" s="118">
        <f>SUM(W3:W4)</f>
        <v>20</v>
      </c>
      <c r="AC3" s="118">
        <f>SUM(X3:X4)</f>
        <v>27</v>
      </c>
      <c r="AD3" s="122">
        <f>SUM(Y3:Y4)</f>
        <v>20</v>
      </c>
      <c r="AE3" s="126">
        <f>AC3-AD3</f>
        <v>7</v>
      </c>
    </row>
    <row r="4" spans="1:31" ht="17.25" customHeight="1">
      <c r="A4" s="133"/>
      <c r="B4" s="149"/>
      <c r="C4" s="137"/>
      <c r="D4" s="137"/>
      <c r="E4" s="51">
        <v>4</v>
      </c>
      <c r="F4" s="9" t="s">
        <v>15</v>
      </c>
      <c r="G4" s="51">
        <v>2</v>
      </c>
      <c r="H4" s="51">
        <v>0</v>
      </c>
      <c r="I4" s="9" t="s">
        <v>15</v>
      </c>
      <c r="J4" s="51">
        <v>5</v>
      </c>
      <c r="K4" s="51">
        <v>1</v>
      </c>
      <c r="L4" s="9" t="s">
        <v>15</v>
      </c>
      <c r="M4" s="51">
        <v>1</v>
      </c>
      <c r="N4" s="51">
        <v>2</v>
      </c>
      <c r="O4" s="9" t="s">
        <v>15</v>
      </c>
      <c r="P4" s="51">
        <v>3</v>
      </c>
      <c r="Q4" s="51">
        <v>3</v>
      </c>
      <c r="R4" s="9" t="s">
        <v>15</v>
      </c>
      <c r="S4" s="53">
        <v>2</v>
      </c>
      <c r="T4" s="76">
        <f aca="true" t="shared" si="0" ref="T4:T14">IF(B4&gt;D4,1,"0")+IF(E4&gt;G4,1,"0")+IF(H4&gt;J4,1,"0")+IF(K4&gt;M4,1,"0")+IF(N4&gt;P4,1,"0")+IF(Q4&gt;S4,1,"0")</f>
        <v>2</v>
      </c>
      <c r="U4" s="10">
        <f>IF(B4="",0,IF(B4=D4,1,"0"))+IF(E4="",0,IF(E4=G4,1,"0"))+IF(H4="",0,IF(H4=J4,1,"0"))+IF(K4="",0,IF(K4=M4,1,"0"))+IF(N4="",0,IF(N4=P4,1,"0")+IF(Q4="",0,IF(Q4=S4,1,"0")))</f>
        <v>1</v>
      </c>
      <c r="V4" s="27">
        <f>IF(B4&lt;D4,1,"0")+IF(E4&lt;G4,1,"0")+IF(H4&lt;J4,1,"0")+IF(K4&lt;M4,1,"0")+IF(N4&lt;P4,1,"0"+IF(Q4&lt;S4,1,"0"))</f>
        <v>2</v>
      </c>
      <c r="W4" s="34">
        <f aca="true" t="shared" si="1" ref="W4:W14">T4*3+U4*1+V4*0</f>
        <v>7</v>
      </c>
      <c r="X4" s="18">
        <f aca="true" t="shared" si="2" ref="X4:X14">B4+E4+H4+K4+N4+Q4</f>
        <v>10</v>
      </c>
      <c r="Y4" s="10">
        <f aca="true" t="shared" si="3" ref="Y4:Y14">D4+G4+J4+M4+P4+S4</f>
        <v>13</v>
      </c>
      <c r="Z4" s="20">
        <f aca="true" t="shared" si="4" ref="Z4:Z14">X4-Y4</f>
        <v>-3</v>
      </c>
      <c r="AA4" s="141"/>
      <c r="AB4" s="121"/>
      <c r="AC4" s="121"/>
      <c r="AD4" s="125"/>
      <c r="AE4" s="129"/>
    </row>
    <row r="5" spans="1:31" ht="17.25" customHeight="1">
      <c r="A5" s="130" t="s">
        <v>50</v>
      </c>
      <c r="B5" s="49">
        <v>3</v>
      </c>
      <c r="C5" s="21" t="s">
        <v>15</v>
      </c>
      <c r="D5" s="49">
        <v>5</v>
      </c>
      <c r="E5" s="134"/>
      <c r="F5" s="134"/>
      <c r="G5" s="134"/>
      <c r="H5" s="49">
        <v>4</v>
      </c>
      <c r="I5" s="21" t="s">
        <v>15</v>
      </c>
      <c r="J5" s="49">
        <v>1</v>
      </c>
      <c r="K5" s="49">
        <v>2</v>
      </c>
      <c r="L5" s="21" t="s">
        <v>15</v>
      </c>
      <c r="M5" s="49">
        <v>4</v>
      </c>
      <c r="N5" s="49">
        <v>6</v>
      </c>
      <c r="O5" s="21" t="s">
        <v>15</v>
      </c>
      <c r="P5" s="49">
        <v>0</v>
      </c>
      <c r="Q5" s="49">
        <v>2</v>
      </c>
      <c r="R5" s="21" t="s">
        <v>15</v>
      </c>
      <c r="S5" s="52">
        <v>0</v>
      </c>
      <c r="T5" s="74">
        <f t="shared" si="0"/>
        <v>3</v>
      </c>
      <c r="U5" s="11">
        <f>IF(B5="",0,IF(B5=D5,1,"0"))+IF(E5="",0,IF(E5=G5,1,"0"))+IF(H5="",0,IF(H5=J5,1,"0"))+IF(K5="",0,IF(K5=M5,1,"0"))+IF(N5="",0,IF(N5=P5,1,"0")+IF(Q5="",0,IF(Q5=S5,1,"0")))</f>
        <v>0</v>
      </c>
      <c r="V5" s="47">
        <f>IF(B5&lt;D5,1,"0")+IF(E5&lt;G5,1,"0")+IF(H5&lt;J5,1,"0")+IF(K5&lt;M5,1,"0")+IF(N5&lt;P5,1,"0"+IF(Q5&lt;S5,1,"0"))</f>
        <v>2</v>
      </c>
      <c r="W5" s="48">
        <f>T5*3+U5*1+V5*0</f>
        <v>9</v>
      </c>
      <c r="X5" s="16">
        <f>B5+E5+H5+K5+N5+Q5</f>
        <v>17</v>
      </c>
      <c r="Y5" s="11">
        <f t="shared" si="3"/>
        <v>10</v>
      </c>
      <c r="Z5" s="75">
        <f t="shared" si="4"/>
        <v>7</v>
      </c>
      <c r="AA5" s="138">
        <f>RANK(AB5,$AB$3:$AB$14)</f>
        <v>1</v>
      </c>
      <c r="AB5" s="118">
        <f>SUM(W5:W6)</f>
        <v>21</v>
      </c>
      <c r="AC5" s="118">
        <f>SUM(X5:X6)</f>
        <v>35</v>
      </c>
      <c r="AD5" s="122">
        <f>SUM(Y5:Y6)</f>
        <v>18</v>
      </c>
      <c r="AE5" s="126">
        <f>AC5-AD5</f>
        <v>17</v>
      </c>
    </row>
    <row r="6" spans="1:31" ht="17.25" customHeight="1">
      <c r="A6" s="133"/>
      <c r="B6" s="51">
        <v>2</v>
      </c>
      <c r="C6" s="9" t="s">
        <v>15</v>
      </c>
      <c r="D6" s="51">
        <v>4</v>
      </c>
      <c r="E6" s="137"/>
      <c r="F6" s="137"/>
      <c r="G6" s="137"/>
      <c r="H6" s="51">
        <v>6</v>
      </c>
      <c r="I6" s="9" t="s">
        <v>15</v>
      </c>
      <c r="J6" s="51">
        <v>1</v>
      </c>
      <c r="K6" s="51">
        <v>3</v>
      </c>
      <c r="L6" s="9" t="s">
        <v>15</v>
      </c>
      <c r="M6" s="51">
        <v>0</v>
      </c>
      <c r="N6" s="51">
        <v>4</v>
      </c>
      <c r="O6" s="9" t="s">
        <v>15</v>
      </c>
      <c r="P6" s="51">
        <v>2</v>
      </c>
      <c r="Q6" s="51">
        <v>3</v>
      </c>
      <c r="R6" s="9" t="s">
        <v>15</v>
      </c>
      <c r="S6" s="53">
        <v>1</v>
      </c>
      <c r="T6" s="76">
        <f t="shared" si="0"/>
        <v>4</v>
      </c>
      <c r="U6" s="10">
        <f aca="true" t="shared" si="5" ref="U6:U14">IF(B6="",0,IF(B6=D6,1,"0"))+IF(E6="",0,IF(E6=G6,1,"0"))+IF(H6="",0,IF(H6=J6,1,"0"))+IF(K6="",0,IF(K6=M6,1,"0"))+IF(N6="",0,IF(N6=P6,1,"0")+IF(Q6="",0,IF(Q6=S6,1,"0")))</f>
        <v>0</v>
      </c>
      <c r="V6" s="27">
        <f aca="true" t="shared" si="6" ref="V6:V14">IF(B6&lt;D6,1,"0")+IF(E6&lt;G6,1,"0")+IF(H6&lt;J6,1,"0")+IF(K6&lt;M6,1,"0")+IF(N6&lt;P6,1,"0"+IF(Q6&lt;S6,1,"0"))</f>
        <v>1</v>
      </c>
      <c r="W6" s="34">
        <f t="shared" si="1"/>
        <v>12</v>
      </c>
      <c r="X6" s="18">
        <f t="shared" si="2"/>
        <v>18</v>
      </c>
      <c r="Y6" s="10">
        <f t="shared" si="3"/>
        <v>8</v>
      </c>
      <c r="Z6" s="20">
        <f t="shared" si="4"/>
        <v>10</v>
      </c>
      <c r="AA6" s="141"/>
      <c r="AB6" s="121"/>
      <c r="AC6" s="121"/>
      <c r="AD6" s="125"/>
      <c r="AE6" s="129"/>
    </row>
    <row r="7" spans="1:31" ht="17.25" customHeight="1">
      <c r="A7" s="130" t="s">
        <v>178</v>
      </c>
      <c r="B7" s="49">
        <v>1</v>
      </c>
      <c r="C7" s="21" t="s">
        <v>15</v>
      </c>
      <c r="D7" s="49">
        <v>1</v>
      </c>
      <c r="E7" s="49">
        <v>1</v>
      </c>
      <c r="F7" s="21" t="s">
        <v>15</v>
      </c>
      <c r="G7" s="49">
        <v>4</v>
      </c>
      <c r="H7" s="134"/>
      <c r="I7" s="134"/>
      <c r="J7" s="134"/>
      <c r="K7" s="49">
        <v>3</v>
      </c>
      <c r="L7" s="21" t="s">
        <v>15</v>
      </c>
      <c r="M7" s="49">
        <v>4</v>
      </c>
      <c r="N7" s="49">
        <v>5</v>
      </c>
      <c r="O7" s="21" t="s">
        <v>15</v>
      </c>
      <c r="P7" s="49">
        <v>0</v>
      </c>
      <c r="Q7" s="49">
        <v>4</v>
      </c>
      <c r="R7" s="21" t="s">
        <v>15</v>
      </c>
      <c r="S7" s="52">
        <v>2</v>
      </c>
      <c r="T7" s="74">
        <f t="shared" si="0"/>
        <v>2</v>
      </c>
      <c r="U7" s="11">
        <f t="shared" si="5"/>
        <v>1</v>
      </c>
      <c r="V7" s="47">
        <f t="shared" si="6"/>
        <v>2</v>
      </c>
      <c r="W7" s="48">
        <f t="shared" si="1"/>
        <v>7</v>
      </c>
      <c r="X7" s="16">
        <f t="shared" si="2"/>
        <v>14</v>
      </c>
      <c r="Y7" s="11">
        <f t="shared" si="3"/>
        <v>11</v>
      </c>
      <c r="Z7" s="75">
        <f t="shared" si="4"/>
        <v>3</v>
      </c>
      <c r="AA7" s="138">
        <f>RANK(AB7,$AB$3:$AB$14)</f>
        <v>4</v>
      </c>
      <c r="AB7" s="118">
        <f>SUM(W7:W8)</f>
        <v>17</v>
      </c>
      <c r="AC7" s="118">
        <f>SUM(X7:X8)</f>
        <v>29</v>
      </c>
      <c r="AD7" s="122">
        <f>SUM(Y7:Y8)</f>
        <v>20</v>
      </c>
      <c r="AE7" s="126">
        <f>AC7-AD7</f>
        <v>9</v>
      </c>
    </row>
    <row r="8" spans="1:31" ht="17.25" customHeight="1">
      <c r="A8" s="133"/>
      <c r="B8" s="51">
        <v>5</v>
      </c>
      <c r="C8" s="9" t="s">
        <v>15</v>
      </c>
      <c r="D8" s="51">
        <v>0</v>
      </c>
      <c r="E8" s="51">
        <v>1</v>
      </c>
      <c r="F8" s="9" t="s">
        <v>15</v>
      </c>
      <c r="G8" s="51">
        <v>6</v>
      </c>
      <c r="H8" s="137"/>
      <c r="I8" s="137"/>
      <c r="J8" s="137"/>
      <c r="K8" s="51">
        <v>3</v>
      </c>
      <c r="L8" s="9" t="s">
        <v>15</v>
      </c>
      <c r="M8" s="51">
        <v>3</v>
      </c>
      <c r="N8" s="51">
        <v>3</v>
      </c>
      <c r="O8" s="9" t="s">
        <v>15</v>
      </c>
      <c r="P8" s="51">
        <v>0</v>
      </c>
      <c r="Q8" s="51">
        <v>3</v>
      </c>
      <c r="R8" s="9" t="s">
        <v>15</v>
      </c>
      <c r="S8" s="53">
        <v>0</v>
      </c>
      <c r="T8" s="76">
        <f t="shared" si="0"/>
        <v>3</v>
      </c>
      <c r="U8" s="10">
        <f t="shared" si="5"/>
        <v>1</v>
      </c>
      <c r="V8" s="27">
        <f t="shared" si="6"/>
        <v>1</v>
      </c>
      <c r="W8" s="34">
        <f t="shared" si="1"/>
        <v>10</v>
      </c>
      <c r="X8" s="18">
        <f t="shared" si="2"/>
        <v>15</v>
      </c>
      <c r="Y8" s="10">
        <f t="shared" si="3"/>
        <v>9</v>
      </c>
      <c r="Z8" s="20">
        <f t="shared" si="4"/>
        <v>6</v>
      </c>
      <c r="AA8" s="141"/>
      <c r="AB8" s="121"/>
      <c r="AC8" s="121"/>
      <c r="AD8" s="125"/>
      <c r="AE8" s="129"/>
    </row>
    <row r="9" spans="1:31" ht="17.25" customHeight="1">
      <c r="A9" s="130" t="s">
        <v>21</v>
      </c>
      <c r="B9" s="49">
        <v>1</v>
      </c>
      <c r="C9" s="21" t="s">
        <v>15</v>
      </c>
      <c r="D9" s="49">
        <v>3</v>
      </c>
      <c r="E9" s="49">
        <v>4</v>
      </c>
      <c r="F9" s="21" t="s">
        <v>15</v>
      </c>
      <c r="G9" s="49">
        <v>2</v>
      </c>
      <c r="H9" s="49">
        <v>4</v>
      </c>
      <c r="I9" s="21" t="s">
        <v>15</v>
      </c>
      <c r="J9" s="49">
        <v>3</v>
      </c>
      <c r="K9" s="134"/>
      <c r="L9" s="134"/>
      <c r="M9" s="134"/>
      <c r="N9" s="49">
        <v>4</v>
      </c>
      <c r="O9" s="21" t="s">
        <v>15</v>
      </c>
      <c r="P9" s="49">
        <v>0</v>
      </c>
      <c r="Q9" s="49">
        <v>5</v>
      </c>
      <c r="R9" s="21" t="s">
        <v>15</v>
      </c>
      <c r="S9" s="52">
        <v>0</v>
      </c>
      <c r="T9" s="74">
        <f t="shared" si="0"/>
        <v>4</v>
      </c>
      <c r="U9" s="11">
        <f t="shared" si="5"/>
        <v>0</v>
      </c>
      <c r="V9" s="47">
        <f t="shared" si="6"/>
        <v>1</v>
      </c>
      <c r="W9" s="48">
        <f t="shared" si="1"/>
        <v>12</v>
      </c>
      <c r="X9" s="16">
        <f t="shared" si="2"/>
        <v>18</v>
      </c>
      <c r="Y9" s="11">
        <f t="shared" si="3"/>
        <v>8</v>
      </c>
      <c r="Z9" s="75">
        <f t="shared" si="4"/>
        <v>10</v>
      </c>
      <c r="AA9" s="138">
        <f>RANK(AB9,$AB$3:$AB$14)</f>
        <v>3</v>
      </c>
      <c r="AB9" s="118">
        <f>SUM(W9:W10)</f>
        <v>18</v>
      </c>
      <c r="AC9" s="118">
        <f>SUM(X9:X10)</f>
        <v>27</v>
      </c>
      <c r="AD9" s="122">
        <f>SUM(Y9:Y10)</f>
        <v>16</v>
      </c>
      <c r="AE9" s="126">
        <f>AC9-AD9</f>
        <v>11</v>
      </c>
    </row>
    <row r="10" spans="1:31" ht="17.25" customHeight="1">
      <c r="A10" s="133"/>
      <c r="B10" s="51">
        <v>1</v>
      </c>
      <c r="C10" s="9" t="s">
        <v>15</v>
      </c>
      <c r="D10" s="51">
        <v>1</v>
      </c>
      <c r="E10" s="51">
        <v>0</v>
      </c>
      <c r="F10" s="9" t="s">
        <v>15</v>
      </c>
      <c r="G10" s="51">
        <v>3</v>
      </c>
      <c r="H10" s="51">
        <v>3</v>
      </c>
      <c r="I10" s="9" t="s">
        <v>15</v>
      </c>
      <c r="J10" s="51">
        <v>3</v>
      </c>
      <c r="K10" s="137"/>
      <c r="L10" s="137"/>
      <c r="M10" s="137"/>
      <c r="N10" s="51">
        <v>4</v>
      </c>
      <c r="O10" s="9" t="s">
        <v>15</v>
      </c>
      <c r="P10" s="51">
        <v>0</v>
      </c>
      <c r="Q10" s="51">
        <v>1</v>
      </c>
      <c r="R10" s="9" t="s">
        <v>15</v>
      </c>
      <c r="S10" s="53">
        <v>1</v>
      </c>
      <c r="T10" s="76">
        <f t="shared" si="0"/>
        <v>1</v>
      </c>
      <c r="U10" s="10">
        <f t="shared" si="5"/>
        <v>3</v>
      </c>
      <c r="V10" s="27">
        <f t="shared" si="6"/>
        <v>1</v>
      </c>
      <c r="W10" s="34">
        <f t="shared" si="1"/>
        <v>6</v>
      </c>
      <c r="X10" s="18">
        <f t="shared" si="2"/>
        <v>9</v>
      </c>
      <c r="Y10" s="10">
        <f t="shared" si="3"/>
        <v>8</v>
      </c>
      <c r="Z10" s="20">
        <f t="shared" si="4"/>
        <v>1</v>
      </c>
      <c r="AA10" s="141"/>
      <c r="AB10" s="121"/>
      <c r="AC10" s="121"/>
      <c r="AD10" s="125"/>
      <c r="AE10" s="129"/>
    </row>
    <row r="11" spans="1:31" ht="17.25" customHeight="1">
      <c r="A11" s="170" t="s">
        <v>22</v>
      </c>
      <c r="B11" s="49">
        <v>1</v>
      </c>
      <c r="C11" s="21" t="s">
        <v>15</v>
      </c>
      <c r="D11" s="49">
        <v>3</v>
      </c>
      <c r="E11" s="49">
        <v>0</v>
      </c>
      <c r="F11" s="21" t="s">
        <v>15</v>
      </c>
      <c r="G11" s="49">
        <v>6</v>
      </c>
      <c r="H11" s="49">
        <v>0</v>
      </c>
      <c r="I11" s="21" t="s">
        <v>15</v>
      </c>
      <c r="J11" s="49">
        <v>5</v>
      </c>
      <c r="K11" s="49">
        <v>0</v>
      </c>
      <c r="L11" s="21" t="s">
        <v>15</v>
      </c>
      <c r="M11" s="49">
        <v>4</v>
      </c>
      <c r="N11" s="161"/>
      <c r="O11" s="162"/>
      <c r="P11" s="163"/>
      <c r="Q11" s="49">
        <v>1</v>
      </c>
      <c r="R11" s="21" t="s">
        <v>15</v>
      </c>
      <c r="S11" s="52">
        <v>3</v>
      </c>
      <c r="T11" s="74">
        <f t="shared" si="0"/>
        <v>0</v>
      </c>
      <c r="U11" s="11">
        <f t="shared" si="5"/>
        <v>0</v>
      </c>
      <c r="V11" s="47">
        <f t="shared" si="6"/>
        <v>5</v>
      </c>
      <c r="W11" s="48">
        <f t="shared" si="1"/>
        <v>0</v>
      </c>
      <c r="X11" s="16">
        <f t="shared" si="2"/>
        <v>2</v>
      </c>
      <c r="Y11" s="11">
        <f t="shared" si="3"/>
        <v>21</v>
      </c>
      <c r="Z11" s="75">
        <f t="shared" si="4"/>
        <v>-19</v>
      </c>
      <c r="AA11" s="159">
        <f>RANK(AB11,$AB$3:$AB$14)</f>
        <v>6</v>
      </c>
      <c r="AB11" s="153">
        <f>SUM(W11:W12)</f>
        <v>3</v>
      </c>
      <c r="AC11" s="153">
        <f>SUM(X11:X12)</f>
        <v>7</v>
      </c>
      <c r="AD11" s="155">
        <f>SUM(Y11:Y12)</f>
        <v>38</v>
      </c>
      <c r="AE11" s="157">
        <f>AC11-AD11</f>
        <v>-31</v>
      </c>
    </row>
    <row r="12" spans="1:31" ht="17.25" customHeight="1">
      <c r="A12" s="171"/>
      <c r="B12" s="51">
        <v>3</v>
      </c>
      <c r="C12" s="9" t="s">
        <v>15</v>
      </c>
      <c r="D12" s="51">
        <v>2</v>
      </c>
      <c r="E12" s="51">
        <v>2</v>
      </c>
      <c r="F12" s="9" t="s">
        <v>15</v>
      </c>
      <c r="G12" s="51">
        <v>4</v>
      </c>
      <c r="H12" s="51">
        <v>0</v>
      </c>
      <c r="I12" s="9" t="s">
        <v>15</v>
      </c>
      <c r="J12" s="51">
        <v>3</v>
      </c>
      <c r="K12" s="51">
        <v>0</v>
      </c>
      <c r="L12" s="9" t="s">
        <v>15</v>
      </c>
      <c r="M12" s="51">
        <v>4</v>
      </c>
      <c r="N12" s="164"/>
      <c r="O12" s="165"/>
      <c r="P12" s="166"/>
      <c r="Q12" s="51">
        <v>0</v>
      </c>
      <c r="R12" s="9" t="s">
        <v>15</v>
      </c>
      <c r="S12" s="53">
        <v>4</v>
      </c>
      <c r="T12" s="76">
        <f t="shared" si="0"/>
        <v>1</v>
      </c>
      <c r="U12" s="10">
        <f t="shared" si="5"/>
        <v>0</v>
      </c>
      <c r="V12" s="27">
        <f t="shared" si="6"/>
        <v>4</v>
      </c>
      <c r="W12" s="34">
        <f t="shared" si="1"/>
        <v>3</v>
      </c>
      <c r="X12" s="18">
        <f t="shared" si="2"/>
        <v>5</v>
      </c>
      <c r="Y12" s="10">
        <f t="shared" si="3"/>
        <v>17</v>
      </c>
      <c r="Z12" s="20">
        <f t="shared" si="4"/>
        <v>-12</v>
      </c>
      <c r="AA12" s="160"/>
      <c r="AB12" s="154"/>
      <c r="AC12" s="154"/>
      <c r="AD12" s="156"/>
      <c r="AE12" s="158"/>
    </row>
    <row r="13" spans="1:31" ht="17.25" customHeight="1">
      <c r="A13" s="170" t="s">
        <v>25</v>
      </c>
      <c r="B13" s="49">
        <v>1</v>
      </c>
      <c r="C13" s="21" t="s">
        <v>15</v>
      </c>
      <c r="D13" s="49">
        <v>5</v>
      </c>
      <c r="E13" s="49">
        <v>0</v>
      </c>
      <c r="F13" s="21" t="s">
        <v>15</v>
      </c>
      <c r="G13" s="49">
        <v>2</v>
      </c>
      <c r="H13" s="49">
        <v>2</v>
      </c>
      <c r="I13" s="21" t="s">
        <v>15</v>
      </c>
      <c r="J13" s="49">
        <v>4</v>
      </c>
      <c r="K13" s="49">
        <v>0</v>
      </c>
      <c r="L13" s="21" t="s">
        <v>15</v>
      </c>
      <c r="M13" s="49">
        <v>5</v>
      </c>
      <c r="N13" s="49">
        <v>3</v>
      </c>
      <c r="O13" s="21" t="s">
        <v>15</v>
      </c>
      <c r="P13" s="49">
        <v>1</v>
      </c>
      <c r="Q13" s="161"/>
      <c r="R13" s="162"/>
      <c r="S13" s="167"/>
      <c r="T13" s="74">
        <f t="shared" si="0"/>
        <v>1</v>
      </c>
      <c r="U13" s="11">
        <f>IF(B13="",0,IF(B13=D13,1,"0"))+IF(E13="",0,IF(E13=G13,1,"0"))+IF(H13="",0,IF(H13=J13,1,"0"))+IF(K13="",0,IF(K13=M13,1,"0"))+IF(N13="",0,IF(N13=P13,1,"0")+IF(Q13="",0,IF(Q13=S13,1,"0")))</f>
        <v>0</v>
      </c>
      <c r="V13" s="47">
        <f t="shared" si="6"/>
        <v>4</v>
      </c>
      <c r="W13" s="48">
        <f t="shared" si="1"/>
        <v>3</v>
      </c>
      <c r="X13" s="16">
        <f t="shared" si="2"/>
        <v>6</v>
      </c>
      <c r="Y13" s="11">
        <f t="shared" si="3"/>
        <v>17</v>
      </c>
      <c r="Z13" s="75">
        <f t="shared" si="4"/>
        <v>-11</v>
      </c>
      <c r="AA13" s="159">
        <f>RANK(AB13,$AB$3:$AB$14)</f>
        <v>5</v>
      </c>
      <c r="AB13" s="153">
        <f>SUM(W13:W14)</f>
        <v>7</v>
      </c>
      <c r="AC13" s="153">
        <f>SUM(X13:X14)</f>
        <v>14</v>
      </c>
      <c r="AD13" s="155">
        <f>SUM(Y13:Y14)</f>
        <v>27</v>
      </c>
      <c r="AE13" s="157">
        <f>AC13-AD13</f>
        <v>-13</v>
      </c>
    </row>
    <row r="14" spans="1:31" ht="17.25" customHeight="1">
      <c r="A14" s="171"/>
      <c r="B14" s="56">
        <v>2</v>
      </c>
      <c r="C14" s="9" t="s">
        <v>15</v>
      </c>
      <c r="D14" s="51">
        <v>3</v>
      </c>
      <c r="E14" s="51">
        <v>1</v>
      </c>
      <c r="F14" s="9" t="s">
        <v>15</v>
      </c>
      <c r="G14" s="51">
        <v>3</v>
      </c>
      <c r="H14" s="51">
        <v>0</v>
      </c>
      <c r="I14" s="9" t="s">
        <v>15</v>
      </c>
      <c r="J14" s="51">
        <v>3</v>
      </c>
      <c r="K14" s="51">
        <v>1</v>
      </c>
      <c r="L14" s="9" t="s">
        <v>15</v>
      </c>
      <c r="M14" s="51">
        <v>1</v>
      </c>
      <c r="N14" s="51">
        <v>4</v>
      </c>
      <c r="O14" s="9" t="s">
        <v>15</v>
      </c>
      <c r="P14" s="51">
        <v>0</v>
      </c>
      <c r="Q14" s="164"/>
      <c r="R14" s="165"/>
      <c r="S14" s="168"/>
      <c r="T14" s="76">
        <f t="shared" si="0"/>
        <v>1</v>
      </c>
      <c r="U14" s="10">
        <f t="shared" si="5"/>
        <v>1</v>
      </c>
      <c r="V14" s="27">
        <f t="shared" si="6"/>
        <v>3</v>
      </c>
      <c r="W14" s="34">
        <f t="shared" si="1"/>
        <v>4</v>
      </c>
      <c r="X14" s="18">
        <f t="shared" si="2"/>
        <v>8</v>
      </c>
      <c r="Y14" s="10">
        <f t="shared" si="3"/>
        <v>10</v>
      </c>
      <c r="Z14" s="20">
        <f t="shared" si="4"/>
        <v>-2</v>
      </c>
      <c r="AA14" s="160"/>
      <c r="AB14" s="154"/>
      <c r="AC14" s="154"/>
      <c r="AD14" s="156"/>
      <c r="AE14" s="158"/>
    </row>
    <row r="15" ht="7.5" customHeight="1"/>
    <row r="16" spans="1:19" ht="39" customHeight="1">
      <c r="A16" s="38" t="s">
        <v>20</v>
      </c>
      <c r="D16" s="40" t="s">
        <v>43</v>
      </c>
      <c r="N16"/>
      <c r="O16"/>
      <c r="P16"/>
      <c r="Q16"/>
      <c r="R16"/>
      <c r="S16"/>
    </row>
    <row r="17" spans="1:31" ht="27" customHeight="1">
      <c r="A17" s="39" t="s">
        <v>12</v>
      </c>
      <c r="B17" s="150" t="s">
        <v>29</v>
      </c>
      <c r="C17" s="151"/>
      <c r="D17" s="151"/>
      <c r="E17" s="151" t="s">
        <v>30</v>
      </c>
      <c r="F17" s="151"/>
      <c r="G17" s="151"/>
      <c r="H17" s="151" t="s">
        <v>31</v>
      </c>
      <c r="I17" s="151"/>
      <c r="J17" s="151"/>
      <c r="K17" s="151" t="s">
        <v>32</v>
      </c>
      <c r="L17" s="151"/>
      <c r="M17" s="152"/>
      <c r="N17" s="35"/>
      <c r="O17" s="35"/>
      <c r="P17" s="35"/>
      <c r="Q17" s="35"/>
      <c r="R17" s="35"/>
      <c r="S17" s="35"/>
      <c r="T17" s="37" t="s">
        <v>4</v>
      </c>
      <c r="U17" s="12" t="s">
        <v>5</v>
      </c>
      <c r="V17" s="28" t="s">
        <v>6</v>
      </c>
      <c r="W17" s="15" t="s">
        <v>0</v>
      </c>
      <c r="X17" s="14" t="s">
        <v>1</v>
      </c>
      <c r="Y17" s="12" t="s">
        <v>2</v>
      </c>
      <c r="Z17" s="13" t="s">
        <v>7</v>
      </c>
      <c r="AA17" s="14" t="s">
        <v>3</v>
      </c>
      <c r="AB17" s="12" t="s">
        <v>11</v>
      </c>
      <c r="AC17" s="12" t="s">
        <v>8</v>
      </c>
      <c r="AD17" s="12" t="s">
        <v>9</v>
      </c>
      <c r="AE17" s="13" t="s">
        <v>10</v>
      </c>
    </row>
    <row r="18" spans="1:31" ht="17.25" customHeight="1">
      <c r="A18" s="130" t="s">
        <v>33</v>
      </c>
      <c r="B18" s="146"/>
      <c r="C18" s="134"/>
      <c r="D18" s="134"/>
      <c r="E18" s="49">
        <v>3</v>
      </c>
      <c r="F18" s="21" t="s">
        <v>18</v>
      </c>
      <c r="G18" s="49">
        <v>0</v>
      </c>
      <c r="H18" s="49">
        <v>7</v>
      </c>
      <c r="I18" s="21" t="s">
        <v>18</v>
      </c>
      <c r="J18" s="49">
        <v>0</v>
      </c>
      <c r="K18" s="49">
        <v>3</v>
      </c>
      <c r="L18" s="21" t="s">
        <v>18</v>
      </c>
      <c r="M18" s="57">
        <v>2</v>
      </c>
      <c r="N18" s="36"/>
      <c r="P18" s="36"/>
      <c r="Q18" s="36"/>
      <c r="R18" s="36"/>
      <c r="S18" s="36"/>
      <c r="T18" s="44">
        <f>IF(E18&gt;G18,1,"0")+IF(H18&gt;J18,1,"0")+IF(K18&gt;M18,1,"0")</f>
        <v>3</v>
      </c>
      <c r="U18" s="11">
        <f>IF(E18="",0,IF(E18=G18,1,"0"))+IF(H18="",0,IF(H18=J18,1,"0"))+IF(K18="",0,IF(K18=M18,1,"0"))</f>
        <v>0</v>
      </c>
      <c r="V18" s="47">
        <f>IF(E18&lt;G18,1,"0")+IF(H18&lt;J18,1,"0")+IF(K18&lt;M18,1,"0")</f>
        <v>0</v>
      </c>
      <c r="W18" s="48">
        <f>T18*3+U18*1+V18*0</f>
        <v>9</v>
      </c>
      <c r="X18" s="16">
        <f>B18+E18+H18+K18</f>
        <v>13</v>
      </c>
      <c r="Y18" s="11">
        <f aca="true" t="shared" si="7" ref="Y18:Y33">D18+G18+J18+M18</f>
        <v>2</v>
      </c>
      <c r="Z18" s="45">
        <f>X18-Y18</f>
        <v>11</v>
      </c>
      <c r="AA18" s="138">
        <f>RANK(AB18,$AB$18:$AB$33)</f>
        <v>1</v>
      </c>
      <c r="AB18" s="118">
        <f>SUM(W18:W21)</f>
        <v>34</v>
      </c>
      <c r="AC18" s="118">
        <f>SUM(X18:X21)</f>
        <v>42</v>
      </c>
      <c r="AD18" s="122">
        <f>SUM(Y18:Y21)</f>
        <v>7</v>
      </c>
      <c r="AE18" s="126">
        <f>AC18-AD18</f>
        <v>35</v>
      </c>
    </row>
    <row r="19" spans="1:31" ht="17.25" customHeight="1">
      <c r="A19" s="131"/>
      <c r="B19" s="147"/>
      <c r="C19" s="135"/>
      <c r="D19" s="135"/>
      <c r="E19" s="50">
        <v>3</v>
      </c>
      <c r="F19" s="7" t="s">
        <v>18</v>
      </c>
      <c r="G19" s="50">
        <v>3</v>
      </c>
      <c r="H19" s="50">
        <v>3</v>
      </c>
      <c r="I19" s="7" t="s">
        <v>18</v>
      </c>
      <c r="J19" s="50">
        <v>1</v>
      </c>
      <c r="K19" s="50">
        <v>2</v>
      </c>
      <c r="L19" s="7" t="s">
        <v>18</v>
      </c>
      <c r="M19" s="58">
        <v>0</v>
      </c>
      <c r="N19" s="36"/>
      <c r="O19" s="36"/>
      <c r="P19" s="36"/>
      <c r="Q19" s="36"/>
      <c r="R19" s="36"/>
      <c r="S19" s="36"/>
      <c r="T19" s="42">
        <f>IF(E19&gt;G19,1,"0")+IF(H19&gt;J19,1,"0")+IF(K19&gt;M19,1,"0")</f>
        <v>2</v>
      </c>
      <c r="U19" s="8">
        <f>IF(E19="",0,IF(E19=G19,1,"0"))+IF(H19="",0,IF(H19=J19,1,"0"))+IF(K19="",0,IF(K19=M19,1,"0"))</f>
        <v>1</v>
      </c>
      <c r="V19" s="30">
        <f>IF(E19&lt;G19,1,"0")+IF(H19&lt;J19,1,"0")+IF(K19&lt;M19,1,"0")</f>
        <v>0</v>
      </c>
      <c r="W19" s="33">
        <f>T19*3+U19*1+V19*0</f>
        <v>7</v>
      </c>
      <c r="X19" s="17">
        <f>B19+E19+H19+K19</f>
        <v>8</v>
      </c>
      <c r="Y19" s="8">
        <f t="shared" si="7"/>
        <v>4</v>
      </c>
      <c r="Z19" s="26">
        <f aca="true" t="shared" si="8" ref="Z19:Z33">X19-Y19</f>
        <v>4</v>
      </c>
      <c r="AA19" s="139"/>
      <c r="AB19" s="119"/>
      <c r="AC19" s="119"/>
      <c r="AD19" s="123"/>
      <c r="AE19" s="127"/>
    </row>
    <row r="20" spans="1:31" ht="17.25" customHeight="1">
      <c r="A20" s="132"/>
      <c r="B20" s="148"/>
      <c r="C20" s="136"/>
      <c r="D20" s="136"/>
      <c r="E20" s="67">
        <v>3</v>
      </c>
      <c r="F20" s="7" t="s">
        <v>18</v>
      </c>
      <c r="G20" s="67">
        <v>0</v>
      </c>
      <c r="H20" s="67">
        <v>3</v>
      </c>
      <c r="I20" s="7" t="s">
        <v>18</v>
      </c>
      <c r="J20" s="67">
        <v>0</v>
      </c>
      <c r="K20" s="67">
        <v>5</v>
      </c>
      <c r="L20" s="7" t="s">
        <v>18</v>
      </c>
      <c r="M20" s="68">
        <v>0</v>
      </c>
      <c r="N20" s="36"/>
      <c r="O20" s="36"/>
      <c r="P20" s="36"/>
      <c r="Q20" s="36"/>
      <c r="R20" s="36"/>
      <c r="S20" s="36"/>
      <c r="T20" s="42">
        <f>IF(E20&gt;G20,1,"0")+IF(H20&gt;J20,1,"0")+IF(K20&gt;M20,1,"0")</f>
        <v>3</v>
      </c>
      <c r="U20" s="8">
        <f>IF(E20="",0,IF(E20=G20,1,"0"))+IF(H20="",0,IF(H20=J20,1,"0"))+IF(K20="",0,IF(K20=M20,1,"0"))</f>
        <v>0</v>
      </c>
      <c r="V20" s="30">
        <f>IF(E20&lt;G20,1,"0")+IF(H20&lt;J20,1,"0")+IF(K20&lt;M20,1,"0")</f>
        <v>0</v>
      </c>
      <c r="W20" s="33">
        <f>T20*3+U20*1+V20*0</f>
        <v>9</v>
      </c>
      <c r="X20" s="17">
        <f>B20+E20+H20+K20</f>
        <v>11</v>
      </c>
      <c r="Y20" s="8">
        <f t="shared" si="7"/>
        <v>0</v>
      </c>
      <c r="Z20" s="26">
        <f>X20-Y20</f>
        <v>11</v>
      </c>
      <c r="AA20" s="140"/>
      <c r="AB20" s="120"/>
      <c r="AC20" s="120"/>
      <c r="AD20" s="124"/>
      <c r="AE20" s="128"/>
    </row>
    <row r="21" spans="1:31" ht="17.25" customHeight="1">
      <c r="A21" s="133"/>
      <c r="B21" s="149"/>
      <c r="C21" s="137"/>
      <c r="D21" s="137"/>
      <c r="E21" s="51">
        <v>7</v>
      </c>
      <c r="F21" s="9" t="s">
        <v>18</v>
      </c>
      <c r="G21" s="51">
        <v>0</v>
      </c>
      <c r="H21" s="51">
        <v>2</v>
      </c>
      <c r="I21" s="9" t="s">
        <v>18</v>
      </c>
      <c r="J21" s="51">
        <v>1</v>
      </c>
      <c r="K21" s="51">
        <v>1</v>
      </c>
      <c r="L21" s="9" t="s">
        <v>18</v>
      </c>
      <c r="M21" s="59">
        <v>0</v>
      </c>
      <c r="N21" s="36"/>
      <c r="O21" s="36"/>
      <c r="P21" s="36"/>
      <c r="Q21" s="36"/>
      <c r="R21" s="36"/>
      <c r="S21" s="36"/>
      <c r="T21" s="43">
        <f>IF(E21&gt;G21,1,"0")+IF(H21&gt;J21,1,"0")+IF(K21&gt;M21,1,"0")</f>
        <v>3</v>
      </c>
      <c r="U21" s="10">
        <f>IF(E21="",0,IF(E21=G21,1,"0"))+IF(H21="",0,IF(H21=J21,1,"0"))+IF(K21="",0,IF(K21=M21,1,"0"))</f>
        <v>0</v>
      </c>
      <c r="V21" s="31">
        <f>IF(E21&lt;G21,1,"0")+IF(H21&lt;J21,1,"0")+IF(K21&lt;M21,1,"0")</f>
        <v>0</v>
      </c>
      <c r="W21" s="34">
        <f aca="true" t="shared" si="9" ref="W21:W30">T21*3+U21*1+V21*0</f>
        <v>9</v>
      </c>
      <c r="X21" s="18">
        <f aca="true" t="shared" si="10" ref="X21:X33">B21+E21+H21+K21</f>
        <v>10</v>
      </c>
      <c r="Y21" s="10">
        <f t="shared" si="7"/>
        <v>1</v>
      </c>
      <c r="Z21" s="27">
        <f t="shared" si="8"/>
        <v>9</v>
      </c>
      <c r="AA21" s="141"/>
      <c r="AB21" s="121"/>
      <c r="AC21" s="121"/>
      <c r="AD21" s="125"/>
      <c r="AE21" s="129"/>
    </row>
    <row r="22" spans="1:31" ht="17.25" customHeight="1">
      <c r="A22" s="130" t="s">
        <v>34</v>
      </c>
      <c r="B22" s="54">
        <v>0</v>
      </c>
      <c r="C22" s="21" t="s">
        <v>18</v>
      </c>
      <c r="D22" s="49">
        <v>3</v>
      </c>
      <c r="E22" s="134"/>
      <c r="F22" s="134"/>
      <c r="G22" s="134"/>
      <c r="H22" s="49">
        <v>2</v>
      </c>
      <c r="I22" s="21" t="s">
        <v>18</v>
      </c>
      <c r="J22" s="49">
        <v>1</v>
      </c>
      <c r="K22" s="49">
        <v>1</v>
      </c>
      <c r="L22" s="21" t="s">
        <v>18</v>
      </c>
      <c r="M22" s="57">
        <v>0</v>
      </c>
      <c r="N22" s="36"/>
      <c r="O22" s="36"/>
      <c r="P22" s="36"/>
      <c r="Q22" s="36"/>
      <c r="R22" s="36"/>
      <c r="S22" s="36"/>
      <c r="T22" s="46">
        <f>IF(B22&gt;D22,1,"0")+IF(H22&gt;J22,1,"0")+IF(K22&gt;M22,1,"0")</f>
        <v>2</v>
      </c>
      <c r="U22" s="23">
        <f>IF(B22="",0,IF(B22=D22,1,"0"))+IF(H22="",0,IF(H22=J22,1,"0"))+IF(K22="",0,IF(K22=M22,1,"0"))</f>
        <v>0</v>
      </c>
      <c r="V22" s="29">
        <f>IF(B22&lt;D22,1,"0")+IF(H22&lt;J22,1,"0")+IF(K22&lt;M22,1,"0")</f>
        <v>1</v>
      </c>
      <c r="W22" s="32">
        <f t="shared" si="9"/>
        <v>6</v>
      </c>
      <c r="X22" s="22">
        <f t="shared" si="10"/>
        <v>3</v>
      </c>
      <c r="Y22" s="23">
        <f t="shared" si="7"/>
        <v>4</v>
      </c>
      <c r="Z22" s="25">
        <f t="shared" si="8"/>
        <v>-1</v>
      </c>
      <c r="AA22" s="138">
        <f>RANK(AB22,$AB$18:$AB$33)</f>
        <v>4</v>
      </c>
      <c r="AB22" s="118">
        <f>SUM(W22:W25)</f>
        <v>7</v>
      </c>
      <c r="AC22" s="118">
        <f>SUM(X22:X25)</f>
        <v>13</v>
      </c>
      <c r="AD22" s="122">
        <f>SUM(Y22:Y25)</f>
        <v>43</v>
      </c>
      <c r="AE22" s="126">
        <f>AC22-AD22</f>
        <v>-30</v>
      </c>
    </row>
    <row r="23" spans="1:31" ht="17.25" customHeight="1">
      <c r="A23" s="131"/>
      <c r="B23" s="55">
        <v>3</v>
      </c>
      <c r="C23" s="7" t="s">
        <v>18</v>
      </c>
      <c r="D23" s="50">
        <v>3</v>
      </c>
      <c r="E23" s="135"/>
      <c r="F23" s="135"/>
      <c r="G23" s="135"/>
      <c r="H23" s="50">
        <v>2</v>
      </c>
      <c r="I23" s="7" t="s">
        <v>18</v>
      </c>
      <c r="J23" s="50">
        <v>3</v>
      </c>
      <c r="K23" s="50">
        <v>0</v>
      </c>
      <c r="L23" s="7" t="s">
        <v>18</v>
      </c>
      <c r="M23" s="58">
        <v>3</v>
      </c>
      <c r="N23" s="36"/>
      <c r="O23" s="36"/>
      <c r="P23" s="36"/>
      <c r="Q23" s="36"/>
      <c r="R23" s="36"/>
      <c r="S23" s="36"/>
      <c r="T23" s="42">
        <f>IF(B23&gt;D23,1,"0")+IF(H23&gt;J23,1,"0")+IF(K23&gt;M23,1,"0")</f>
        <v>0</v>
      </c>
      <c r="U23" s="8">
        <f>IF(B23="",0,IF(B23=D23,1,"0"))+IF(H23="",0,IF(H23=J23,1,"0"))+IF(K23="",0,IF(K23=M23,1,"0"))</f>
        <v>1</v>
      </c>
      <c r="V23" s="30">
        <f>IF(B23&lt;D23,1,"0")+IF(H23&lt;J23,1,"0")+IF(K23&lt;M23,1,"0")</f>
        <v>2</v>
      </c>
      <c r="W23" s="33">
        <f t="shared" si="9"/>
        <v>1</v>
      </c>
      <c r="X23" s="17">
        <f t="shared" si="10"/>
        <v>5</v>
      </c>
      <c r="Y23" s="8">
        <f t="shared" si="7"/>
        <v>9</v>
      </c>
      <c r="Z23" s="26">
        <f t="shared" si="8"/>
        <v>-4</v>
      </c>
      <c r="AA23" s="139"/>
      <c r="AB23" s="119"/>
      <c r="AC23" s="119"/>
      <c r="AD23" s="123"/>
      <c r="AE23" s="127"/>
    </row>
    <row r="24" spans="1:31" ht="17.25" customHeight="1">
      <c r="A24" s="132"/>
      <c r="B24" s="69">
        <v>0</v>
      </c>
      <c r="C24" s="7" t="s">
        <v>18</v>
      </c>
      <c r="D24" s="67">
        <v>3</v>
      </c>
      <c r="E24" s="136"/>
      <c r="F24" s="136"/>
      <c r="G24" s="136"/>
      <c r="H24" s="67">
        <v>2</v>
      </c>
      <c r="I24" s="7" t="s">
        <v>18</v>
      </c>
      <c r="J24" s="67">
        <v>7</v>
      </c>
      <c r="K24" s="67">
        <v>0</v>
      </c>
      <c r="L24" s="7" t="s">
        <v>18</v>
      </c>
      <c r="M24" s="68">
        <v>5</v>
      </c>
      <c r="N24" s="36"/>
      <c r="O24" s="36"/>
      <c r="P24" s="36"/>
      <c r="Q24" s="36"/>
      <c r="R24" s="36"/>
      <c r="S24" s="36"/>
      <c r="T24" s="42">
        <f>IF(B24&gt;D24,1,"0")+IF(H24&gt;J24,1,"0")+IF(K24&gt;M24,1,"0")</f>
        <v>0</v>
      </c>
      <c r="U24" s="8">
        <f>IF(B24="",0,IF(B24=D24,1,"0"))+IF(H24="",0,IF(H24=J24,1,"0"))+IF(K24="",0,IF(K24=M24,1,"0"))</f>
        <v>0</v>
      </c>
      <c r="V24" s="30">
        <f>IF(B24&lt;D24,1,"0")+IF(H24&lt;J24,1,"0")+IF(K24&lt;M24,1,"0")</f>
        <v>3</v>
      </c>
      <c r="W24" s="33">
        <f t="shared" si="9"/>
        <v>0</v>
      </c>
      <c r="X24" s="17">
        <f>B24+E24+H24+K24</f>
        <v>2</v>
      </c>
      <c r="Y24" s="8">
        <f t="shared" si="7"/>
        <v>15</v>
      </c>
      <c r="Z24" s="26">
        <f>X24-Y24</f>
        <v>-13</v>
      </c>
      <c r="AA24" s="140"/>
      <c r="AB24" s="120"/>
      <c r="AC24" s="120"/>
      <c r="AD24" s="124"/>
      <c r="AE24" s="128"/>
    </row>
    <row r="25" spans="1:31" ht="17.25" customHeight="1">
      <c r="A25" s="133"/>
      <c r="B25" s="56">
        <v>0</v>
      </c>
      <c r="C25" s="9" t="s">
        <v>18</v>
      </c>
      <c r="D25" s="51">
        <v>7</v>
      </c>
      <c r="E25" s="137"/>
      <c r="F25" s="137"/>
      <c r="G25" s="137"/>
      <c r="H25" s="51">
        <v>1</v>
      </c>
      <c r="I25" s="9" t="s">
        <v>18</v>
      </c>
      <c r="J25" s="51">
        <v>4</v>
      </c>
      <c r="K25" s="51">
        <v>2</v>
      </c>
      <c r="L25" s="9" t="s">
        <v>18</v>
      </c>
      <c r="M25" s="59">
        <v>4</v>
      </c>
      <c r="N25" s="36"/>
      <c r="O25" s="36"/>
      <c r="P25" s="36"/>
      <c r="Q25" s="36"/>
      <c r="R25" s="36"/>
      <c r="S25" s="36"/>
      <c r="T25" s="43">
        <f>IF(B25&gt;D25,1,"0")+IF(H25&gt;J25,1,"0")+IF(K25&gt;M25,1,"0")</f>
        <v>0</v>
      </c>
      <c r="U25" s="10">
        <f>IF(B25="",0,IF(B25=D25,1,"0"))+IF(H25="",0,IF(H25=J25,1,"0"))+IF(K25="",0,IF(K25=M25,1,"0"))</f>
        <v>0</v>
      </c>
      <c r="V25" s="31">
        <f>IF(B25&lt;D25,1,"0")+IF(H25&lt;J25,1,"0")+IF(K25&lt;M25,1,"0")</f>
        <v>3</v>
      </c>
      <c r="W25" s="34">
        <f t="shared" si="9"/>
        <v>0</v>
      </c>
      <c r="X25" s="18">
        <f t="shared" si="10"/>
        <v>3</v>
      </c>
      <c r="Y25" s="10">
        <f t="shared" si="7"/>
        <v>15</v>
      </c>
      <c r="Z25" s="27">
        <f t="shared" si="8"/>
        <v>-12</v>
      </c>
      <c r="AA25" s="141"/>
      <c r="AB25" s="121"/>
      <c r="AC25" s="121"/>
      <c r="AD25" s="125"/>
      <c r="AE25" s="129"/>
    </row>
    <row r="26" spans="1:31" ht="17.25" customHeight="1">
      <c r="A26" s="130" t="s">
        <v>23</v>
      </c>
      <c r="B26" s="54">
        <v>0</v>
      </c>
      <c r="C26" s="21" t="s">
        <v>19</v>
      </c>
      <c r="D26" s="49">
        <v>7</v>
      </c>
      <c r="E26" s="49">
        <v>1</v>
      </c>
      <c r="F26" s="21" t="s">
        <v>19</v>
      </c>
      <c r="G26" s="49">
        <v>2</v>
      </c>
      <c r="H26" s="134"/>
      <c r="I26" s="134"/>
      <c r="J26" s="134"/>
      <c r="K26" s="49">
        <v>4</v>
      </c>
      <c r="L26" s="21" t="s">
        <v>19</v>
      </c>
      <c r="M26" s="57">
        <v>0</v>
      </c>
      <c r="N26" s="36"/>
      <c r="O26" s="36"/>
      <c r="P26" s="36"/>
      <c r="Q26" s="36"/>
      <c r="R26" s="36"/>
      <c r="S26" s="36"/>
      <c r="T26" s="46">
        <f>IF(B26&gt;D26,1,"0")+IF(E26&gt;G26,1,"0")+IF(K26&gt;M26,1,"0")</f>
        <v>1</v>
      </c>
      <c r="U26" s="23">
        <f>IF(B26="",0,IF(B26=D26,1,"0"))+IF(E26="",0,IF(E26=G26,1,"0"))+IF(K26="",0,IF(K26=M26,1,"0"))</f>
        <v>0</v>
      </c>
      <c r="V26" s="29">
        <f>IF(B26&lt;D26,1,"0")+IF(E26&lt;G26,1,"0")+IF(K26&lt;M26,1,"0")</f>
        <v>2</v>
      </c>
      <c r="W26" s="32">
        <f t="shared" si="9"/>
        <v>3</v>
      </c>
      <c r="X26" s="22">
        <f t="shared" si="10"/>
        <v>5</v>
      </c>
      <c r="Y26" s="23">
        <f t="shared" si="7"/>
        <v>9</v>
      </c>
      <c r="Z26" s="25">
        <f t="shared" si="8"/>
        <v>-4</v>
      </c>
      <c r="AA26" s="138">
        <f>RANK(AB26,$AB$18:$AB$33)</f>
        <v>2</v>
      </c>
      <c r="AB26" s="118">
        <f>SUM(W26:W29)</f>
        <v>19</v>
      </c>
      <c r="AC26" s="118">
        <f>SUM(X26:X29)</f>
        <v>28</v>
      </c>
      <c r="AD26" s="122">
        <f>SUM(Y26:Y29)</f>
        <v>22</v>
      </c>
      <c r="AE26" s="126">
        <f>AC26-AD26</f>
        <v>6</v>
      </c>
    </row>
    <row r="27" spans="1:31" ht="17.25" customHeight="1">
      <c r="A27" s="131"/>
      <c r="B27" s="55">
        <v>1</v>
      </c>
      <c r="C27" s="7" t="s">
        <v>19</v>
      </c>
      <c r="D27" s="50">
        <v>3</v>
      </c>
      <c r="E27" s="50">
        <v>3</v>
      </c>
      <c r="F27" s="7" t="s">
        <v>19</v>
      </c>
      <c r="G27" s="50">
        <v>2</v>
      </c>
      <c r="H27" s="135"/>
      <c r="I27" s="135"/>
      <c r="J27" s="135"/>
      <c r="K27" s="50">
        <v>5</v>
      </c>
      <c r="L27" s="7" t="s">
        <v>19</v>
      </c>
      <c r="M27" s="58">
        <v>0</v>
      </c>
      <c r="N27" s="36"/>
      <c r="O27" s="36"/>
      <c r="P27" s="36"/>
      <c r="Q27" s="36"/>
      <c r="R27" s="36"/>
      <c r="S27" s="36"/>
      <c r="T27" s="42">
        <f>IF(B27&gt;D27,1,"0")+IF(E27&gt;G27,1,"0")+IF(K27&gt;M27,1,"0")</f>
        <v>2</v>
      </c>
      <c r="U27" s="8">
        <f>IF(B27="",0,IF(B27=D27,1,"0"))+IF(E27="",0,IF(E27=G27,1,"0"))+IF(K27="",0,IF(K27=M27,1,"0"))</f>
        <v>0</v>
      </c>
      <c r="V27" s="30">
        <f>IF(B27&lt;D27,1,"0")+IF(E27&lt;G27,1,"0")+IF(K27&lt;M27,1,"0")</f>
        <v>1</v>
      </c>
      <c r="W27" s="33">
        <f t="shared" si="9"/>
        <v>6</v>
      </c>
      <c r="X27" s="17">
        <f t="shared" si="10"/>
        <v>9</v>
      </c>
      <c r="Y27" s="8">
        <f t="shared" si="7"/>
        <v>5</v>
      </c>
      <c r="Z27" s="26">
        <f t="shared" si="8"/>
        <v>4</v>
      </c>
      <c r="AA27" s="139"/>
      <c r="AB27" s="119"/>
      <c r="AC27" s="119"/>
      <c r="AD27" s="123"/>
      <c r="AE27" s="127"/>
    </row>
    <row r="28" spans="1:31" ht="17.25" customHeight="1">
      <c r="A28" s="132"/>
      <c r="B28" s="69">
        <v>0</v>
      </c>
      <c r="C28" s="7" t="s">
        <v>19</v>
      </c>
      <c r="D28" s="67">
        <v>3</v>
      </c>
      <c r="E28" s="67">
        <v>7</v>
      </c>
      <c r="F28" s="7" t="s">
        <v>19</v>
      </c>
      <c r="G28" s="67">
        <v>2</v>
      </c>
      <c r="H28" s="136"/>
      <c r="I28" s="136"/>
      <c r="J28" s="136"/>
      <c r="K28" s="67">
        <v>0</v>
      </c>
      <c r="L28" s="7" t="s">
        <v>19</v>
      </c>
      <c r="M28" s="68">
        <v>0</v>
      </c>
      <c r="N28" s="36"/>
      <c r="O28" s="36"/>
      <c r="P28" s="36"/>
      <c r="Q28" s="36"/>
      <c r="R28" s="36"/>
      <c r="S28" s="36"/>
      <c r="T28" s="42">
        <f>IF(B28&gt;D28,1,"0")+IF(E28&gt;G28,1,"0")+IF(K28&gt;M28,1,"0")</f>
        <v>1</v>
      </c>
      <c r="U28" s="8">
        <f>IF(B28="",0,IF(B28=D28,1,"0"))+IF(E28="",0,IF(E28=G28,1,"0"))+IF(K28="",0,IF(K28=M28,1,"0"))</f>
        <v>1</v>
      </c>
      <c r="V28" s="30">
        <f>IF(B28&lt;D28,1,"0")+IF(E28&lt;G28,1,"0")+IF(K28&lt;M28,1,"0")</f>
        <v>1</v>
      </c>
      <c r="W28" s="33">
        <f t="shared" si="9"/>
        <v>4</v>
      </c>
      <c r="X28" s="17">
        <f>B28+E28+H28+K28</f>
        <v>7</v>
      </c>
      <c r="Y28" s="8">
        <f t="shared" si="7"/>
        <v>5</v>
      </c>
      <c r="Z28" s="26">
        <f>X28-Y28</f>
        <v>2</v>
      </c>
      <c r="AA28" s="140"/>
      <c r="AB28" s="120"/>
      <c r="AC28" s="120"/>
      <c r="AD28" s="124"/>
      <c r="AE28" s="128"/>
    </row>
    <row r="29" spans="1:31" ht="17.25" customHeight="1">
      <c r="A29" s="133"/>
      <c r="B29" s="56">
        <v>1</v>
      </c>
      <c r="C29" s="9" t="s">
        <v>19</v>
      </c>
      <c r="D29" s="51">
        <v>2</v>
      </c>
      <c r="E29" s="51">
        <v>4</v>
      </c>
      <c r="F29" s="9" t="s">
        <v>19</v>
      </c>
      <c r="G29" s="51">
        <v>1</v>
      </c>
      <c r="H29" s="137"/>
      <c r="I29" s="137"/>
      <c r="J29" s="137"/>
      <c r="K29" s="51">
        <v>2</v>
      </c>
      <c r="L29" s="9" t="s">
        <v>19</v>
      </c>
      <c r="M29" s="59">
        <v>0</v>
      </c>
      <c r="N29" s="36"/>
      <c r="O29" s="36"/>
      <c r="P29" s="36"/>
      <c r="Q29" s="36"/>
      <c r="R29" s="36"/>
      <c r="S29" s="36"/>
      <c r="T29" s="43">
        <f>IF(B29&gt;D29,1,"0")+IF(E29&gt;G29,1,"0")+IF(K29&gt;M29,1,"0")</f>
        <v>2</v>
      </c>
      <c r="U29" s="10">
        <f>IF(B29="",0,IF(B29=D29,1,"0"))+IF(E29="",0,IF(E29=G29,1,"0"))+IF(K29="",0,IF(K29=M29,1,"0"))</f>
        <v>0</v>
      </c>
      <c r="V29" s="31">
        <f>IF(B29&lt;D29,1,"0")+IF(E29&lt;G29,1,"0")+IF(K29&lt;M29,1,"0")</f>
        <v>1</v>
      </c>
      <c r="W29" s="34">
        <f t="shared" si="9"/>
        <v>6</v>
      </c>
      <c r="X29" s="18">
        <f t="shared" si="10"/>
        <v>7</v>
      </c>
      <c r="Y29" s="10">
        <f t="shared" si="7"/>
        <v>3</v>
      </c>
      <c r="Z29" s="27">
        <f t="shared" si="8"/>
        <v>4</v>
      </c>
      <c r="AA29" s="141"/>
      <c r="AB29" s="121"/>
      <c r="AC29" s="121"/>
      <c r="AD29" s="125"/>
      <c r="AE29" s="129"/>
    </row>
    <row r="30" spans="1:31" ht="17.25" customHeight="1">
      <c r="A30" s="130" t="s">
        <v>24</v>
      </c>
      <c r="B30" s="54">
        <v>2</v>
      </c>
      <c r="C30" s="21" t="s">
        <v>19</v>
      </c>
      <c r="D30" s="49">
        <v>3</v>
      </c>
      <c r="E30" s="49">
        <v>0</v>
      </c>
      <c r="F30" s="21" t="s">
        <v>19</v>
      </c>
      <c r="G30" s="49">
        <v>1</v>
      </c>
      <c r="H30" s="49">
        <v>0</v>
      </c>
      <c r="I30" s="21" t="s">
        <v>19</v>
      </c>
      <c r="J30" s="49">
        <v>4</v>
      </c>
      <c r="K30" s="134"/>
      <c r="L30" s="134"/>
      <c r="M30" s="142"/>
      <c r="N30" s="36"/>
      <c r="O30" s="36"/>
      <c r="P30" s="36"/>
      <c r="Q30" s="36"/>
      <c r="R30" s="36"/>
      <c r="S30" s="36"/>
      <c r="T30" s="44">
        <f>IF(B30&gt;D30,1,"0")+IF(E30&gt;G30,1,"0")+IF(H30&gt;J30,1,"0")</f>
        <v>0</v>
      </c>
      <c r="U30" s="11">
        <f>IF(B30="",0,IF(B30=D30,1,"0"))+IF(E30="",0,IF(E30=G30,1,"0"))+IF(H30="",0,IF(H30=J30,1,"0"))</f>
        <v>0</v>
      </c>
      <c r="V30" s="47">
        <f>IF(B30&lt;D30,1,"0")+IF(E30&lt;G30,1,"0")+IF(H30&lt;J30,1,"0")</f>
        <v>3</v>
      </c>
      <c r="W30" s="48">
        <f t="shared" si="9"/>
        <v>0</v>
      </c>
      <c r="X30" s="16">
        <f t="shared" si="10"/>
        <v>2</v>
      </c>
      <c r="Y30" s="11">
        <f t="shared" si="7"/>
        <v>8</v>
      </c>
      <c r="Z30" s="45">
        <f t="shared" si="8"/>
        <v>-6</v>
      </c>
      <c r="AA30" s="172">
        <f>RANK(AB30,$AB$18:$AB$33)</f>
        <v>3</v>
      </c>
      <c r="AB30" s="118">
        <f>SUM(W30:W33)</f>
        <v>10</v>
      </c>
      <c r="AC30" s="118">
        <f>SUM(X30:X33)</f>
        <v>14</v>
      </c>
      <c r="AD30" s="122">
        <f>SUM(Y30:Y33)</f>
        <v>25</v>
      </c>
      <c r="AE30" s="126">
        <f>AC30-AD30</f>
        <v>-11</v>
      </c>
    </row>
    <row r="31" spans="1:31" ht="17.25" customHeight="1">
      <c r="A31" s="131"/>
      <c r="B31" s="55">
        <v>0</v>
      </c>
      <c r="C31" s="7" t="s">
        <v>19</v>
      </c>
      <c r="D31" s="50">
        <v>2</v>
      </c>
      <c r="E31" s="50">
        <v>3</v>
      </c>
      <c r="F31" s="7" t="s">
        <v>19</v>
      </c>
      <c r="G31" s="50">
        <v>0</v>
      </c>
      <c r="H31" s="50">
        <v>0</v>
      </c>
      <c r="I31" s="7" t="s">
        <v>19</v>
      </c>
      <c r="J31" s="50">
        <v>5</v>
      </c>
      <c r="K31" s="135"/>
      <c r="L31" s="135"/>
      <c r="M31" s="143"/>
      <c r="N31" s="36"/>
      <c r="O31" s="36"/>
      <c r="P31" s="36"/>
      <c r="Q31" s="36"/>
      <c r="R31" s="36"/>
      <c r="S31" s="36"/>
      <c r="T31" s="42">
        <f>IF(B31&gt;D31,1,"0")+IF(E31&gt;G31,1,"0")+IF(H31&gt;J31,1,"0")</f>
        <v>1</v>
      </c>
      <c r="U31" s="8">
        <f>IF(B31="",0,IF(B31=D31,1,"0"))+IF(E31="",0,IF(E31=G31,1,"0"))+IF(H31="",0,IF(H31=J31,1,"0"))</f>
        <v>0</v>
      </c>
      <c r="V31" s="47">
        <f>IF(B31&lt;D31,1,"0")+IF(E31&lt;G31,1,"0")+IF(H31&lt;J31,1,"0")</f>
        <v>2</v>
      </c>
      <c r="W31" s="33">
        <f>T31*3+U31*1+V31*0</f>
        <v>3</v>
      </c>
      <c r="X31" s="17">
        <f t="shared" si="10"/>
        <v>3</v>
      </c>
      <c r="Y31" s="8">
        <f t="shared" si="7"/>
        <v>7</v>
      </c>
      <c r="Z31" s="26">
        <f t="shared" si="8"/>
        <v>-4</v>
      </c>
      <c r="AA31" s="139"/>
      <c r="AB31" s="119"/>
      <c r="AC31" s="119"/>
      <c r="AD31" s="123"/>
      <c r="AE31" s="127"/>
    </row>
    <row r="32" spans="1:31" ht="17.25" customHeight="1">
      <c r="A32" s="132"/>
      <c r="B32" s="69">
        <v>0</v>
      </c>
      <c r="C32" s="7" t="s">
        <v>19</v>
      </c>
      <c r="D32" s="67">
        <v>5</v>
      </c>
      <c r="E32" s="67">
        <v>5</v>
      </c>
      <c r="F32" s="7" t="s">
        <v>19</v>
      </c>
      <c r="G32" s="67">
        <v>0</v>
      </c>
      <c r="H32" s="67">
        <v>0</v>
      </c>
      <c r="I32" s="7" t="s">
        <v>19</v>
      </c>
      <c r="J32" s="67">
        <v>0</v>
      </c>
      <c r="K32" s="136"/>
      <c r="L32" s="136"/>
      <c r="M32" s="144"/>
      <c r="N32" s="36"/>
      <c r="O32" s="36"/>
      <c r="P32" s="36"/>
      <c r="Q32" s="36"/>
      <c r="R32" s="36"/>
      <c r="S32" s="36"/>
      <c r="T32" s="42">
        <f>IF(B32&gt;D32,1,"0")+IF(E32&gt;G32,1,"0")+IF(H32&gt;J32,1,"0")</f>
        <v>1</v>
      </c>
      <c r="U32" s="8">
        <f>IF(B32="",0,IF(B32=D32,1,"0"))+IF(E32="",0,IF(E32=G32,1,"0"))+IF(H32="",0,IF(H32=J32,1,"0"))</f>
        <v>1</v>
      </c>
      <c r="V32" s="47">
        <f>IF(B32&lt;D32,1,"0")+IF(E32&lt;G32,1,"0")+IF(H32&lt;J32,1,"0")</f>
        <v>1</v>
      </c>
      <c r="W32" s="33">
        <f>T32*3+U32*1+V32*0</f>
        <v>4</v>
      </c>
      <c r="X32" s="17">
        <f>B32+E32+H32+K32</f>
        <v>5</v>
      </c>
      <c r="Y32" s="8">
        <f t="shared" si="7"/>
        <v>5</v>
      </c>
      <c r="Z32" s="26">
        <f>X32-Y32</f>
        <v>0</v>
      </c>
      <c r="AA32" s="140"/>
      <c r="AB32" s="120"/>
      <c r="AC32" s="120"/>
      <c r="AD32" s="124"/>
      <c r="AE32" s="128"/>
    </row>
    <row r="33" spans="1:31" ht="17.25" customHeight="1">
      <c r="A33" s="133"/>
      <c r="B33" s="56">
        <v>0</v>
      </c>
      <c r="C33" s="9" t="s">
        <v>19</v>
      </c>
      <c r="D33" s="51">
        <v>1</v>
      </c>
      <c r="E33" s="51">
        <v>4</v>
      </c>
      <c r="F33" s="9" t="s">
        <v>19</v>
      </c>
      <c r="G33" s="51">
        <v>2</v>
      </c>
      <c r="H33" s="51">
        <v>0</v>
      </c>
      <c r="I33" s="9" t="s">
        <v>19</v>
      </c>
      <c r="J33" s="51">
        <v>2</v>
      </c>
      <c r="K33" s="137"/>
      <c r="L33" s="137"/>
      <c r="M33" s="145"/>
      <c r="N33" s="36"/>
      <c r="O33" s="36"/>
      <c r="P33" s="36"/>
      <c r="Q33" s="36"/>
      <c r="R33" s="36"/>
      <c r="S33" s="36"/>
      <c r="T33" s="43">
        <f>IF(B33&gt;D33,1,"0")+IF(E33&gt;G33,1,"0")+IF(H33&gt;J33,1,"0")</f>
        <v>1</v>
      </c>
      <c r="U33" s="10">
        <f>IF(B33="",0,IF(B33=D33,1,"0"))+IF(E33="",0,IF(E33=G33,1,"0"))+IF(H33="",0,IF(H33=J33,1,"0"))</f>
        <v>0</v>
      </c>
      <c r="V33" s="27">
        <f>IF(B33&lt;D33,1,"0")+IF(E33&lt;G33,1,"0")+IF(H33&lt;J33,1,"0")</f>
        <v>2</v>
      </c>
      <c r="W33" s="34">
        <f>T33*3+U33*1+V33*0</f>
        <v>3</v>
      </c>
      <c r="X33" s="18">
        <f t="shared" si="10"/>
        <v>4</v>
      </c>
      <c r="Y33" s="10">
        <f t="shared" si="7"/>
        <v>5</v>
      </c>
      <c r="Z33" s="27">
        <f t="shared" si="8"/>
        <v>-1</v>
      </c>
      <c r="AA33" s="141"/>
      <c r="AB33" s="121"/>
      <c r="AC33" s="121"/>
      <c r="AD33" s="125"/>
      <c r="AE33" s="129"/>
    </row>
    <row r="34" spans="1:31" ht="7.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36"/>
      <c r="M34" s="36"/>
      <c r="N34" s="36"/>
      <c r="O34" s="36"/>
      <c r="P34" s="36"/>
      <c r="Q34" s="36"/>
      <c r="R34" s="36"/>
      <c r="S34" s="36"/>
      <c r="T34" s="41"/>
      <c r="U34" s="63"/>
      <c r="V34" s="63"/>
      <c r="W34" s="63"/>
      <c r="X34" s="63"/>
      <c r="Y34" s="63"/>
      <c r="Z34" s="63"/>
      <c r="AA34" s="64"/>
      <c r="AB34" s="65"/>
      <c r="AC34" s="65"/>
      <c r="AD34" s="66"/>
      <c r="AE34" s="65"/>
    </row>
    <row r="35" spans="1:19" ht="39" customHeight="1">
      <c r="A35" s="38" t="s">
        <v>13</v>
      </c>
      <c r="D35" s="40" t="s">
        <v>44</v>
      </c>
      <c r="K35" s="72"/>
      <c r="L35" s="72"/>
      <c r="M35" s="72"/>
      <c r="N35"/>
      <c r="O35"/>
      <c r="P35"/>
      <c r="Q35"/>
      <c r="R35"/>
      <c r="S35"/>
    </row>
    <row r="36" spans="1:31" ht="27" customHeight="1">
      <c r="A36" s="39" t="s">
        <v>12</v>
      </c>
      <c r="B36" s="150" t="s">
        <v>35</v>
      </c>
      <c r="C36" s="151"/>
      <c r="D36" s="151"/>
      <c r="E36" s="151" t="s">
        <v>145</v>
      </c>
      <c r="F36" s="151"/>
      <c r="G36" s="151"/>
      <c r="H36" s="151" t="s">
        <v>36</v>
      </c>
      <c r="I36" s="151"/>
      <c r="J36" s="151"/>
      <c r="K36" s="151" t="s">
        <v>37</v>
      </c>
      <c r="L36" s="151"/>
      <c r="M36" s="152"/>
      <c r="N36" s="35"/>
      <c r="O36" s="35"/>
      <c r="P36" s="35"/>
      <c r="Q36" s="35"/>
      <c r="R36" s="35"/>
      <c r="S36" s="35"/>
      <c r="T36" s="37" t="s">
        <v>4</v>
      </c>
      <c r="U36" s="12" t="s">
        <v>5</v>
      </c>
      <c r="V36" s="28" t="s">
        <v>6</v>
      </c>
      <c r="W36" s="15" t="s">
        <v>0</v>
      </c>
      <c r="X36" s="14" t="s">
        <v>1</v>
      </c>
      <c r="Y36" s="12" t="s">
        <v>2</v>
      </c>
      <c r="Z36" s="13" t="s">
        <v>7</v>
      </c>
      <c r="AA36" s="14" t="s">
        <v>3</v>
      </c>
      <c r="AB36" s="12" t="s">
        <v>11</v>
      </c>
      <c r="AC36" s="12" t="s">
        <v>8</v>
      </c>
      <c r="AD36" s="12" t="s">
        <v>9</v>
      </c>
      <c r="AE36" s="13" t="s">
        <v>10</v>
      </c>
    </row>
    <row r="37" spans="1:31" ht="17.25" customHeight="1">
      <c r="A37" s="130" t="s">
        <v>38</v>
      </c>
      <c r="B37" s="146"/>
      <c r="C37" s="134"/>
      <c r="D37" s="134"/>
      <c r="E37" s="49">
        <v>3</v>
      </c>
      <c r="F37" s="21" t="s">
        <v>18</v>
      </c>
      <c r="G37" s="49">
        <v>0</v>
      </c>
      <c r="H37" s="49">
        <v>3</v>
      </c>
      <c r="I37" s="21" t="s">
        <v>18</v>
      </c>
      <c r="J37" s="49">
        <v>1</v>
      </c>
      <c r="K37" s="49">
        <v>2</v>
      </c>
      <c r="L37" s="21" t="s">
        <v>18</v>
      </c>
      <c r="M37" s="57">
        <v>1</v>
      </c>
      <c r="N37" s="36"/>
      <c r="P37" s="36"/>
      <c r="Q37" s="36"/>
      <c r="R37" s="36"/>
      <c r="S37" s="36"/>
      <c r="T37" s="44">
        <f>IF(E37&gt;G37,1,"0")+IF(H37&gt;J37,1,"0")+IF(K37&gt;M37,1,"0")</f>
        <v>3</v>
      </c>
      <c r="U37" s="11">
        <f>IF(E37="",0,IF(E37=G37,1,"0"))+IF(H37="",0,IF(H37=J37,1,"0"))+IF(K37="",0,IF(K37=M37,1,"0"))</f>
        <v>0</v>
      </c>
      <c r="V37" s="47">
        <f>IF(E37&lt;G37,1,"0")+IF(H37&lt;J37,1,"0")+IF(K37&lt;M37,1,"0")</f>
        <v>0</v>
      </c>
      <c r="W37" s="48">
        <f>T37*3+U37*1+V37*0</f>
        <v>9</v>
      </c>
      <c r="X37" s="16">
        <f>B37+E37+H37+K37</f>
        <v>8</v>
      </c>
      <c r="Y37" s="11">
        <f>D37+G37+J37+M37</f>
        <v>2</v>
      </c>
      <c r="Z37" s="45">
        <f aca="true" t="shared" si="11" ref="Z37:Z52">X37-Y37</f>
        <v>6</v>
      </c>
      <c r="AA37" s="138">
        <f>RANK(AB37,$AB$37:$AB$52)</f>
        <v>1</v>
      </c>
      <c r="AB37" s="118">
        <f>SUM(W37:W40)</f>
        <v>36</v>
      </c>
      <c r="AC37" s="118">
        <f>SUM(X37:X40)</f>
        <v>46</v>
      </c>
      <c r="AD37" s="122">
        <f>SUM(Y37:Y40)</f>
        <v>3</v>
      </c>
      <c r="AE37" s="126">
        <f>AC37-AD37</f>
        <v>43</v>
      </c>
    </row>
    <row r="38" spans="1:31" ht="17.25" customHeight="1">
      <c r="A38" s="131"/>
      <c r="B38" s="147"/>
      <c r="C38" s="135"/>
      <c r="D38" s="135"/>
      <c r="E38" s="50">
        <v>4</v>
      </c>
      <c r="F38" s="7" t="s">
        <v>18</v>
      </c>
      <c r="G38" s="50">
        <v>0</v>
      </c>
      <c r="H38" s="50">
        <v>4</v>
      </c>
      <c r="I38" s="7" t="s">
        <v>18</v>
      </c>
      <c r="J38" s="50">
        <v>0</v>
      </c>
      <c r="K38" s="50">
        <v>3</v>
      </c>
      <c r="L38" s="7" t="s">
        <v>18</v>
      </c>
      <c r="M38" s="58">
        <v>0</v>
      </c>
      <c r="N38" s="36"/>
      <c r="O38" s="36"/>
      <c r="P38" s="36"/>
      <c r="Q38" s="36"/>
      <c r="R38" s="36"/>
      <c r="S38" s="36"/>
      <c r="T38" s="42">
        <f>IF(E38&gt;G38,1,"0")+IF(H38&gt;J38,1,"0")+IF(K38&gt;M38,1,"0")</f>
        <v>3</v>
      </c>
      <c r="U38" s="8">
        <f>IF(E38="",0,IF(E38=G38,1,"0"))+IF(H38="",0,IF(H38=J38,1,"0"))+IF(K38="",0,IF(K38=M38,1,"0"))</f>
        <v>0</v>
      </c>
      <c r="V38" s="30">
        <f>IF(E38&lt;G38,1,"0")+IF(H38&lt;J38,1,"0")+IF(K38&lt;M38,1,"0")</f>
        <v>0</v>
      </c>
      <c r="W38" s="33">
        <f>T38*3+U38*1+V38*0</f>
        <v>9</v>
      </c>
      <c r="X38" s="17">
        <f aca="true" t="shared" si="12" ref="X38:X52">B38+E38+H38+K38</f>
        <v>11</v>
      </c>
      <c r="Y38" s="8">
        <f aca="true" t="shared" si="13" ref="Y38:Y52">D38+G38+J38+M38</f>
        <v>0</v>
      </c>
      <c r="Z38" s="26">
        <f t="shared" si="11"/>
        <v>11</v>
      </c>
      <c r="AA38" s="139"/>
      <c r="AB38" s="119"/>
      <c r="AC38" s="119"/>
      <c r="AD38" s="123"/>
      <c r="AE38" s="127"/>
    </row>
    <row r="39" spans="1:31" ht="17.25" customHeight="1">
      <c r="A39" s="132"/>
      <c r="B39" s="148"/>
      <c r="C39" s="136"/>
      <c r="D39" s="136"/>
      <c r="E39" s="67">
        <v>7</v>
      </c>
      <c r="F39" s="7" t="s">
        <v>18</v>
      </c>
      <c r="G39" s="67">
        <v>0</v>
      </c>
      <c r="H39" s="67">
        <v>5</v>
      </c>
      <c r="I39" s="7" t="s">
        <v>18</v>
      </c>
      <c r="J39" s="67">
        <v>0</v>
      </c>
      <c r="K39" s="67">
        <v>2</v>
      </c>
      <c r="L39" s="7" t="s">
        <v>18</v>
      </c>
      <c r="M39" s="68">
        <v>1</v>
      </c>
      <c r="N39" s="36"/>
      <c r="O39" s="36"/>
      <c r="P39" s="36"/>
      <c r="Q39" s="36"/>
      <c r="R39" s="36"/>
      <c r="S39" s="36"/>
      <c r="T39" s="42">
        <f>IF(E39&gt;G39,1,"0")+IF(H39&gt;J39,1,"0")+IF(K39&gt;M39,1,"0")</f>
        <v>3</v>
      </c>
      <c r="U39" s="8">
        <f>IF(E39="",0,IF(E39=G39,1,"0"))+IF(H39="",0,IF(H39=J39,1,"0"))+IF(K39="",0,IF(K39=M39,1,"0"))</f>
        <v>0</v>
      </c>
      <c r="V39" s="30">
        <f>IF(E39&lt;G39,1,"0")+IF(H39&lt;J39,1,"0")+IF(K39&lt;M39,1,"0")</f>
        <v>0</v>
      </c>
      <c r="W39" s="33">
        <f>T39*3+U39*1+V39*0</f>
        <v>9</v>
      </c>
      <c r="X39" s="17">
        <f t="shared" si="12"/>
        <v>14</v>
      </c>
      <c r="Y39" s="8">
        <f t="shared" si="13"/>
        <v>1</v>
      </c>
      <c r="Z39" s="26">
        <f t="shared" si="11"/>
        <v>13</v>
      </c>
      <c r="AA39" s="140"/>
      <c r="AB39" s="120"/>
      <c r="AC39" s="120"/>
      <c r="AD39" s="124"/>
      <c r="AE39" s="128"/>
    </row>
    <row r="40" spans="1:31" ht="17.25" customHeight="1">
      <c r="A40" s="133"/>
      <c r="B40" s="149"/>
      <c r="C40" s="137"/>
      <c r="D40" s="137"/>
      <c r="E40" s="51">
        <v>4</v>
      </c>
      <c r="F40" s="9" t="s">
        <v>18</v>
      </c>
      <c r="G40" s="51">
        <v>0</v>
      </c>
      <c r="H40" s="51">
        <v>5</v>
      </c>
      <c r="I40" s="9" t="s">
        <v>18</v>
      </c>
      <c r="J40" s="51">
        <v>0</v>
      </c>
      <c r="K40" s="51">
        <v>4</v>
      </c>
      <c r="L40" s="9" t="s">
        <v>18</v>
      </c>
      <c r="M40" s="59">
        <v>0</v>
      </c>
      <c r="N40" s="36"/>
      <c r="O40" s="36"/>
      <c r="P40" s="36"/>
      <c r="Q40" s="36"/>
      <c r="R40" s="36"/>
      <c r="S40" s="36"/>
      <c r="T40" s="43">
        <f>IF(E40&gt;G40,1,"0")+IF(H40&gt;J40,1,"0")+IF(K40&gt;M40,1,"0")</f>
        <v>3</v>
      </c>
      <c r="U40" s="10">
        <f>IF(E40="",0,IF(E40=G40,1,"0"))+IF(H40="",0,IF(H40=J40,1,"0"))+IF(K40="",0,IF(K40=M40,1,"0"))</f>
        <v>0</v>
      </c>
      <c r="V40" s="31">
        <f>IF(E40&lt;G40,1,"0")+IF(H40&lt;J40,1,"0")+IF(K40&lt;M40,1,"0")</f>
        <v>0</v>
      </c>
      <c r="W40" s="34">
        <f aca="true" t="shared" si="14" ref="W40:W49">T40*3+U40*1+V40*0</f>
        <v>9</v>
      </c>
      <c r="X40" s="18">
        <f t="shared" si="12"/>
        <v>13</v>
      </c>
      <c r="Y40" s="10">
        <f t="shared" si="13"/>
        <v>0</v>
      </c>
      <c r="Z40" s="27">
        <f t="shared" si="11"/>
        <v>13</v>
      </c>
      <c r="AA40" s="141"/>
      <c r="AB40" s="121"/>
      <c r="AC40" s="121"/>
      <c r="AD40" s="125"/>
      <c r="AE40" s="129"/>
    </row>
    <row r="41" spans="1:31" ht="17.25" customHeight="1">
      <c r="A41" s="130" t="s">
        <v>39</v>
      </c>
      <c r="B41" s="54">
        <v>0</v>
      </c>
      <c r="C41" s="21" t="s">
        <v>18</v>
      </c>
      <c r="D41" s="49">
        <v>3</v>
      </c>
      <c r="E41" s="134"/>
      <c r="F41" s="134"/>
      <c r="G41" s="134"/>
      <c r="H41" s="49">
        <v>5</v>
      </c>
      <c r="I41" s="21" t="s">
        <v>18</v>
      </c>
      <c r="J41" s="49">
        <v>0</v>
      </c>
      <c r="K41" s="49">
        <v>4</v>
      </c>
      <c r="L41" s="21" t="s">
        <v>18</v>
      </c>
      <c r="M41" s="57">
        <v>0</v>
      </c>
      <c r="N41" s="36"/>
      <c r="O41" s="36"/>
      <c r="P41" s="36"/>
      <c r="Q41" s="36"/>
      <c r="R41" s="36"/>
      <c r="S41" s="36"/>
      <c r="T41" s="46">
        <f>IF(B41&gt;D41,1,"0")+IF(H41&gt;J41,1,"0")+IF(K41&gt;M41,1,"0")</f>
        <v>2</v>
      </c>
      <c r="U41" s="23">
        <f>IF(B41="",0,IF(B41=D41,1,"0"))+IF(H41="",0,IF(H41=J41,1,"0"))+IF(K41="",0,IF(K41=M41,1,"0"))</f>
        <v>0</v>
      </c>
      <c r="V41" s="29">
        <f>IF(B41&lt;D41,1,"0")+IF(H41&lt;J41,1,"0")+IF(K41&lt;M41,1,"0")</f>
        <v>1</v>
      </c>
      <c r="W41" s="32">
        <f t="shared" si="14"/>
        <v>6</v>
      </c>
      <c r="X41" s="22">
        <f>B41+E41+H41+K41</f>
        <v>9</v>
      </c>
      <c r="Y41" s="23">
        <f t="shared" si="13"/>
        <v>3</v>
      </c>
      <c r="Z41" s="25">
        <f t="shared" si="11"/>
        <v>6</v>
      </c>
      <c r="AA41" s="138">
        <f>RANK(AB41,$AB$37:$AB$52)</f>
        <v>3</v>
      </c>
      <c r="AB41" s="118">
        <f>SUM(W41:W44)</f>
        <v>10</v>
      </c>
      <c r="AC41" s="118">
        <f>SUM(X41:X44)</f>
        <v>16</v>
      </c>
      <c r="AD41" s="122">
        <f>SUM(Y41:Y44)</f>
        <v>31</v>
      </c>
      <c r="AE41" s="126">
        <f>AC41-AD41</f>
        <v>-15</v>
      </c>
    </row>
    <row r="42" spans="1:31" ht="17.25" customHeight="1">
      <c r="A42" s="131"/>
      <c r="B42" s="55">
        <v>0</v>
      </c>
      <c r="C42" s="7" t="s">
        <v>18</v>
      </c>
      <c r="D42" s="50">
        <v>4</v>
      </c>
      <c r="E42" s="135"/>
      <c r="F42" s="135"/>
      <c r="G42" s="135"/>
      <c r="H42" s="50">
        <v>1</v>
      </c>
      <c r="I42" s="7" t="s">
        <v>18</v>
      </c>
      <c r="J42" s="50">
        <v>1</v>
      </c>
      <c r="K42" s="50">
        <v>1</v>
      </c>
      <c r="L42" s="7" t="s">
        <v>18</v>
      </c>
      <c r="M42" s="58">
        <v>1</v>
      </c>
      <c r="N42" s="36"/>
      <c r="O42" s="36"/>
      <c r="P42" s="36"/>
      <c r="Q42" s="36"/>
      <c r="R42" s="36"/>
      <c r="S42" s="36"/>
      <c r="T42" s="42">
        <f>IF(B42&gt;D42,1,"0")+IF(H42&gt;J42,1,"0")+IF(K42&gt;M42,1,"0")</f>
        <v>0</v>
      </c>
      <c r="U42" s="8">
        <f>IF(B42="",0,IF(B42=D42,1,"0"))+IF(H42="",0,IF(H42=J42,1,"0"))+IF(K42="",0,IF(K42=M42,1,"0"))</f>
        <v>2</v>
      </c>
      <c r="V42" s="30">
        <f>IF(B42&lt;D42,1,"0")+IF(H42&lt;J42,1,"0")+IF(K42&lt;M42,1,"0")</f>
        <v>1</v>
      </c>
      <c r="W42" s="33">
        <f t="shared" si="14"/>
        <v>2</v>
      </c>
      <c r="X42" s="17">
        <f>B42+E42+H42+K42</f>
        <v>2</v>
      </c>
      <c r="Y42" s="8">
        <f t="shared" si="13"/>
        <v>6</v>
      </c>
      <c r="Z42" s="26">
        <f t="shared" si="11"/>
        <v>-4</v>
      </c>
      <c r="AA42" s="139"/>
      <c r="AB42" s="119"/>
      <c r="AC42" s="119"/>
      <c r="AD42" s="123"/>
      <c r="AE42" s="127"/>
    </row>
    <row r="43" spans="1:31" ht="17.25" customHeight="1">
      <c r="A43" s="132"/>
      <c r="B43" s="69">
        <v>0</v>
      </c>
      <c r="C43" s="7" t="s">
        <v>18</v>
      </c>
      <c r="D43" s="67">
        <v>7</v>
      </c>
      <c r="E43" s="136"/>
      <c r="F43" s="136"/>
      <c r="G43" s="136"/>
      <c r="H43" s="67">
        <v>1</v>
      </c>
      <c r="I43" s="7" t="s">
        <v>18</v>
      </c>
      <c r="J43" s="67">
        <v>1</v>
      </c>
      <c r="K43" s="67">
        <v>3</v>
      </c>
      <c r="L43" s="7" t="s">
        <v>18</v>
      </c>
      <c r="M43" s="68">
        <v>4</v>
      </c>
      <c r="N43" s="36"/>
      <c r="O43" s="36"/>
      <c r="P43" s="36"/>
      <c r="Q43" s="36"/>
      <c r="R43" s="36"/>
      <c r="S43" s="36"/>
      <c r="T43" s="42">
        <f>IF(B43&gt;D43,1,"0")+IF(H43&gt;J43,1,"0")+IF(K43&gt;M43,1,"0")</f>
        <v>0</v>
      </c>
      <c r="U43" s="8">
        <f>IF(B43="",0,IF(B43=D43,1,"0"))+IF(H43="",0,IF(H43=J43,1,"0"))+IF(K43="",0,IF(K43=M43,1,"0"))</f>
        <v>1</v>
      </c>
      <c r="V43" s="30">
        <f>IF(B43&lt;D43,1,"0")+IF(H43&lt;J43,1,"0")+IF(K43&lt;M43,1,"0")</f>
        <v>2</v>
      </c>
      <c r="W43" s="33">
        <f t="shared" si="14"/>
        <v>1</v>
      </c>
      <c r="X43" s="17">
        <f t="shared" si="12"/>
        <v>4</v>
      </c>
      <c r="Y43" s="8">
        <f t="shared" si="13"/>
        <v>12</v>
      </c>
      <c r="Z43" s="26">
        <f t="shared" si="11"/>
        <v>-8</v>
      </c>
      <c r="AA43" s="140"/>
      <c r="AB43" s="120"/>
      <c r="AC43" s="120"/>
      <c r="AD43" s="124"/>
      <c r="AE43" s="128"/>
    </row>
    <row r="44" spans="1:31" ht="17.25" customHeight="1">
      <c r="A44" s="133"/>
      <c r="B44" s="56">
        <v>0</v>
      </c>
      <c r="C44" s="9" t="s">
        <v>18</v>
      </c>
      <c r="D44" s="51">
        <v>4</v>
      </c>
      <c r="E44" s="137"/>
      <c r="F44" s="137"/>
      <c r="G44" s="137"/>
      <c r="H44" s="51">
        <v>0</v>
      </c>
      <c r="I44" s="9" t="s">
        <v>18</v>
      </c>
      <c r="J44" s="51">
        <v>5</v>
      </c>
      <c r="K44" s="51">
        <v>1</v>
      </c>
      <c r="L44" s="9" t="s">
        <v>18</v>
      </c>
      <c r="M44" s="59">
        <v>1</v>
      </c>
      <c r="N44" s="36"/>
      <c r="O44" s="36"/>
      <c r="P44" s="36"/>
      <c r="Q44" s="36"/>
      <c r="R44" s="36"/>
      <c r="S44" s="36"/>
      <c r="T44" s="43">
        <f>IF(B44&gt;D44,1,"0")+IF(H44&gt;J44,1,"0")+IF(K44&gt;M44,1,"0")</f>
        <v>0</v>
      </c>
      <c r="U44" s="10">
        <f>IF(B44="",0,IF(B44=D44,1,"0"))+IF(H44="",0,IF(H44=J44,1,"0"))+IF(K44="",0,IF(K44=M44,1,"0"))</f>
        <v>1</v>
      </c>
      <c r="V44" s="31">
        <f>IF(B44&lt;D44,1,"0")+IF(H44&lt;J44,1,"0")+IF(K44&lt;M44,1,"0")</f>
        <v>2</v>
      </c>
      <c r="W44" s="34">
        <f t="shared" si="14"/>
        <v>1</v>
      </c>
      <c r="X44" s="18">
        <f t="shared" si="12"/>
        <v>1</v>
      </c>
      <c r="Y44" s="10">
        <f t="shared" si="13"/>
        <v>10</v>
      </c>
      <c r="Z44" s="27">
        <f t="shared" si="11"/>
        <v>-9</v>
      </c>
      <c r="AA44" s="141"/>
      <c r="AB44" s="121"/>
      <c r="AC44" s="121"/>
      <c r="AD44" s="125"/>
      <c r="AE44" s="129"/>
    </row>
    <row r="45" spans="1:31" ht="17.25" customHeight="1">
      <c r="A45" s="130" t="s">
        <v>40</v>
      </c>
      <c r="B45" s="54">
        <v>1</v>
      </c>
      <c r="C45" s="21" t="s">
        <v>18</v>
      </c>
      <c r="D45" s="49">
        <v>3</v>
      </c>
      <c r="E45" s="49">
        <v>0</v>
      </c>
      <c r="F45" s="21" t="s">
        <v>18</v>
      </c>
      <c r="G45" s="49">
        <v>5</v>
      </c>
      <c r="H45" s="134"/>
      <c r="I45" s="134"/>
      <c r="J45" s="134"/>
      <c r="K45" s="49">
        <v>2</v>
      </c>
      <c r="L45" s="21" t="s">
        <v>18</v>
      </c>
      <c r="M45" s="57">
        <v>2</v>
      </c>
      <c r="N45" s="36"/>
      <c r="O45" s="36"/>
      <c r="P45" s="36"/>
      <c r="Q45" s="36"/>
      <c r="R45" s="36"/>
      <c r="S45" s="36"/>
      <c r="T45" s="46">
        <f>IF(B45&gt;D45,1,"0")+IF(E45&gt;G45,1,"0")+IF(K45&gt;M45,1,"0")</f>
        <v>0</v>
      </c>
      <c r="U45" s="23">
        <f>IF(B45="",0,IF(B45=D45,1,"0"))+IF(E45="",0,IF(E45=G45,1,"0"))+IF(K45="",0,IF(K45=M45,1,"0"))</f>
        <v>1</v>
      </c>
      <c r="V45" s="29">
        <f>IF(B45&lt;D45,1,"0")+IF(E45&lt;G45,1,"0")+IF(K45&lt;M45,1,"0")</f>
        <v>2</v>
      </c>
      <c r="W45" s="32">
        <f t="shared" si="14"/>
        <v>1</v>
      </c>
      <c r="X45" s="22">
        <f t="shared" si="12"/>
        <v>3</v>
      </c>
      <c r="Y45" s="23">
        <f t="shared" si="13"/>
        <v>10</v>
      </c>
      <c r="Z45" s="25">
        <f t="shared" si="11"/>
        <v>-7</v>
      </c>
      <c r="AA45" s="138">
        <f>RANK(AB45,$AB$37:$AB$52)</f>
        <v>2</v>
      </c>
      <c r="AB45" s="118">
        <f>SUM(W45:W48)</f>
        <v>11</v>
      </c>
      <c r="AC45" s="118">
        <f>SUM(X45:X48)</f>
        <v>15</v>
      </c>
      <c r="AD45" s="122">
        <f>SUM(Y45:Y48)</f>
        <v>29</v>
      </c>
      <c r="AE45" s="126">
        <f>AC45-AD45</f>
        <v>-14</v>
      </c>
    </row>
    <row r="46" spans="1:31" ht="17.25" customHeight="1">
      <c r="A46" s="131"/>
      <c r="B46" s="55">
        <v>0</v>
      </c>
      <c r="C46" s="7" t="s">
        <v>18</v>
      </c>
      <c r="D46" s="50">
        <v>4</v>
      </c>
      <c r="E46" s="50">
        <v>1</v>
      </c>
      <c r="F46" s="7" t="s">
        <v>18</v>
      </c>
      <c r="G46" s="50">
        <v>1</v>
      </c>
      <c r="H46" s="135"/>
      <c r="I46" s="135"/>
      <c r="J46" s="135"/>
      <c r="K46" s="50">
        <v>2</v>
      </c>
      <c r="L46" s="7" t="s">
        <v>18</v>
      </c>
      <c r="M46" s="58">
        <v>2</v>
      </c>
      <c r="N46" s="36"/>
      <c r="O46" s="36"/>
      <c r="P46" s="36"/>
      <c r="Q46" s="36"/>
      <c r="R46" s="36"/>
      <c r="S46" s="36"/>
      <c r="T46" s="42">
        <f>IF(B46&gt;D46,1,"0")+IF(E46&gt;G46,1,"0")+IF(K46&gt;M46,1,"0")</f>
        <v>0</v>
      </c>
      <c r="U46" s="8">
        <f>IF(B46="",0,IF(B46=D46,1,"0"))+IF(E46="",0,IF(E46=G46,1,"0"))+IF(K46="",0,IF(K46=M46,1,"0"))</f>
        <v>2</v>
      </c>
      <c r="V46" s="30">
        <f>IF(B46&lt;D46,1,"0")+IF(E46&lt;G46,1,"0")+IF(K46&lt;M46,1,"0")</f>
        <v>1</v>
      </c>
      <c r="W46" s="33">
        <f t="shared" si="14"/>
        <v>2</v>
      </c>
      <c r="X46" s="17">
        <f t="shared" si="12"/>
        <v>3</v>
      </c>
      <c r="Y46" s="8">
        <f t="shared" si="13"/>
        <v>7</v>
      </c>
      <c r="Z46" s="26">
        <f t="shared" si="11"/>
        <v>-4</v>
      </c>
      <c r="AA46" s="139"/>
      <c r="AB46" s="119"/>
      <c r="AC46" s="119"/>
      <c r="AD46" s="123"/>
      <c r="AE46" s="127"/>
    </row>
    <row r="47" spans="1:31" ht="17.25" customHeight="1">
      <c r="A47" s="132"/>
      <c r="B47" s="69">
        <v>0</v>
      </c>
      <c r="C47" s="7" t="s">
        <v>18</v>
      </c>
      <c r="D47" s="67">
        <v>5</v>
      </c>
      <c r="E47" s="67">
        <v>1</v>
      </c>
      <c r="F47" s="7" t="s">
        <v>18</v>
      </c>
      <c r="G47" s="67">
        <v>1</v>
      </c>
      <c r="H47" s="136"/>
      <c r="I47" s="136"/>
      <c r="J47" s="136"/>
      <c r="K47" s="67">
        <v>3</v>
      </c>
      <c r="L47" s="7" t="s">
        <v>18</v>
      </c>
      <c r="M47" s="68">
        <v>1</v>
      </c>
      <c r="N47" s="36"/>
      <c r="O47" s="36"/>
      <c r="P47" s="36"/>
      <c r="Q47" s="36"/>
      <c r="R47" s="36"/>
      <c r="S47" s="36"/>
      <c r="T47" s="42">
        <f>IF(B47&gt;D47,1,"0")+IF(E47&gt;G47,1,"0")+IF(K47&gt;M47,1,"0")</f>
        <v>1</v>
      </c>
      <c r="U47" s="8">
        <f>IF(B47="",0,IF(B47=D47,1,"0"))+IF(E47="",0,IF(E47=G47,1,"0"))+IF(K47="",0,IF(K47=M47,1,"0"))</f>
        <v>1</v>
      </c>
      <c r="V47" s="30">
        <f>IF(B47&lt;D47,1,"0")+IF(E47&lt;G47,1,"0")+IF(K47&lt;M47,1,"0")</f>
        <v>1</v>
      </c>
      <c r="W47" s="33">
        <f t="shared" si="14"/>
        <v>4</v>
      </c>
      <c r="X47" s="17">
        <f t="shared" si="12"/>
        <v>4</v>
      </c>
      <c r="Y47" s="8">
        <f t="shared" si="13"/>
        <v>7</v>
      </c>
      <c r="Z47" s="26">
        <f t="shared" si="11"/>
        <v>-3</v>
      </c>
      <c r="AA47" s="140"/>
      <c r="AB47" s="120"/>
      <c r="AC47" s="120"/>
      <c r="AD47" s="124"/>
      <c r="AE47" s="128"/>
    </row>
    <row r="48" spans="1:31" ht="17.25" customHeight="1">
      <c r="A48" s="133"/>
      <c r="B48" s="56">
        <v>0</v>
      </c>
      <c r="C48" s="9" t="s">
        <v>18</v>
      </c>
      <c r="D48" s="51">
        <v>5</v>
      </c>
      <c r="E48" s="51">
        <v>5</v>
      </c>
      <c r="F48" s="9" t="s">
        <v>18</v>
      </c>
      <c r="G48" s="51">
        <v>0</v>
      </c>
      <c r="H48" s="137"/>
      <c r="I48" s="137"/>
      <c r="J48" s="137"/>
      <c r="K48" s="51">
        <v>0</v>
      </c>
      <c r="L48" s="9" t="s">
        <v>18</v>
      </c>
      <c r="M48" s="59">
        <v>0</v>
      </c>
      <c r="N48" s="36"/>
      <c r="O48" s="36"/>
      <c r="P48" s="36"/>
      <c r="Q48" s="36"/>
      <c r="R48" s="36"/>
      <c r="S48" s="36"/>
      <c r="T48" s="43">
        <f>IF(B48&gt;D48,1,"0")+IF(E48&gt;G48,1,"0")+IF(K48&gt;M48,1,"0")</f>
        <v>1</v>
      </c>
      <c r="U48" s="10">
        <f>IF(B48="",0,IF(B48=D48,1,"0"))+IF(E48="",0,IF(E48=G48,1,"0"))+IF(K48="",0,IF(K48=M48,1,"0"))</f>
        <v>1</v>
      </c>
      <c r="V48" s="31">
        <f>IF(B48&lt;D48,1,"0")+IF(E48&lt;G48,1,"0")+IF(K48&lt;M48,1,"0")</f>
        <v>1</v>
      </c>
      <c r="W48" s="34">
        <f t="shared" si="14"/>
        <v>4</v>
      </c>
      <c r="X48" s="18">
        <f t="shared" si="12"/>
        <v>5</v>
      </c>
      <c r="Y48" s="10">
        <f t="shared" si="13"/>
        <v>5</v>
      </c>
      <c r="Z48" s="27">
        <f t="shared" si="11"/>
        <v>0</v>
      </c>
      <c r="AA48" s="141"/>
      <c r="AB48" s="121"/>
      <c r="AC48" s="121"/>
      <c r="AD48" s="125"/>
      <c r="AE48" s="129"/>
    </row>
    <row r="49" spans="1:31" ht="17.25" customHeight="1">
      <c r="A49" s="130" t="s">
        <v>41</v>
      </c>
      <c r="B49" s="54">
        <v>1</v>
      </c>
      <c r="C49" s="21" t="s">
        <v>18</v>
      </c>
      <c r="D49" s="49">
        <v>2</v>
      </c>
      <c r="E49" s="49">
        <v>0</v>
      </c>
      <c r="F49" s="21" t="s">
        <v>18</v>
      </c>
      <c r="G49" s="49">
        <v>4</v>
      </c>
      <c r="H49" s="49">
        <v>2</v>
      </c>
      <c r="I49" s="21" t="s">
        <v>18</v>
      </c>
      <c r="J49" s="49">
        <v>2</v>
      </c>
      <c r="K49" s="134"/>
      <c r="L49" s="134"/>
      <c r="M49" s="142"/>
      <c r="N49" s="36"/>
      <c r="O49" s="36"/>
      <c r="P49" s="36"/>
      <c r="Q49" s="36"/>
      <c r="R49" s="36"/>
      <c r="S49" s="36"/>
      <c r="T49" s="44">
        <f>IF(B49&gt;D49,1,"0")+IF(E49&gt;G49,1,"0")+IF(H49&gt;J49,1,"0")</f>
        <v>0</v>
      </c>
      <c r="U49" s="11">
        <f>IF(B49="",0,IF(B49=D49,1,"0"))+IF(E49="",0,IF(E49=G49,1,"0"))+IF(H49="",0,IF(H49=J49,1,"0"))</f>
        <v>1</v>
      </c>
      <c r="V49" s="47">
        <f>IF(B49&lt;D49,1,"0")+IF(E49&lt;G49,1,"0")+IF(H49&lt;J49,1,"0")</f>
        <v>2</v>
      </c>
      <c r="W49" s="48">
        <f t="shared" si="14"/>
        <v>1</v>
      </c>
      <c r="X49" s="16">
        <f t="shared" si="12"/>
        <v>3</v>
      </c>
      <c r="Y49" s="11">
        <f t="shared" si="13"/>
        <v>8</v>
      </c>
      <c r="Z49" s="45">
        <f t="shared" si="11"/>
        <v>-5</v>
      </c>
      <c r="AA49" s="138">
        <f>RANK(AB49,$AB$37:$AB$52)</f>
        <v>4</v>
      </c>
      <c r="AB49" s="118">
        <f>SUM(W49:W52)</f>
        <v>8</v>
      </c>
      <c r="AC49" s="118">
        <f>SUM(X49:X52)</f>
        <v>13</v>
      </c>
      <c r="AD49" s="122">
        <f>SUM(Y49:Y52)</f>
        <v>27</v>
      </c>
      <c r="AE49" s="126">
        <f>AC49-AD49</f>
        <v>-14</v>
      </c>
    </row>
    <row r="50" spans="1:31" ht="17.25" customHeight="1">
      <c r="A50" s="131"/>
      <c r="B50" s="55">
        <v>0</v>
      </c>
      <c r="C50" s="7" t="s">
        <v>18</v>
      </c>
      <c r="D50" s="50">
        <v>3</v>
      </c>
      <c r="E50" s="50">
        <v>1</v>
      </c>
      <c r="F50" s="7" t="s">
        <v>18</v>
      </c>
      <c r="G50" s="50">
        <v>1</v>
      </c>
      <c r="H50" s="50">
        <v>2</v>
      </c>
      <c r="I50" s="7" t="s">
        <v>18</v>
      </c>
      <c r="J50" s="50">
        <v>2</v>
      </c>
      <c r="K50" s="135"/>
      <c r="L50" s="135"/>
      <c r="M50" s="143"/>
      <c r="N50" s="36"/>
      <c r="O50" s="36"/>
      <c r="P50" s="36"/>
      <c r="Q50" s="36"/>
      <c r="R50" s="36"/>
      <c r="S50" s="36"/>
      <c r="T50" s="42">
        <f>IF(B50&gt;D50,1,"0")+IF(E50&gt;G50,1,"0")+IF(H50&gt;J50,1,"0")</f>
        <v>0</v>
      </c>
      <c r="U50" s="8">
        <f>IF(B50="",0,IF(B50=D50,1,"0"))+IF(E50="",0,IF(E50=G50,1,"0"))+IF(H50="",0,IF(H50=J50,1,"0"))</f>
        <v>2</v>
      </c>
      <c r="V50" s="47">
        <f>IF(B50&lt;D50,1,"0")+IF(E50&lt;G50,1,"0")+IF(H50&lt;J50,1,"0")</f>
        <v>1</v>
      </c>
      <c r="W50" s="33">
        <f>T50*3+U50*1+V50*0</f>
        <v>2</v>
      </c>
      <c r="X50" s="17">
        <f t="shared" si="12"/>
        <v>3</v>
      </c>
      <c r="Y50" s="8">
        <f t="shared" si="13"/>
        <v>6</v>
      </c>
      <c r="Z50" s="26">
        <f t="shared" si="11"/>
        <v>-3</v>
      </c>
      <c r="AA50" s="139"/>
      <c r="AB50" s="119"/>
      <c r="AC50" s="119"/>
      <c r="AD50" s="123"/>
      <c r="AE50" s="127"/>
    </row>
    <row r="51" spans="1:31" ht="17.25" customHeight="1">
      <c r="A51" s="132"/>
      <c r="B51" s="69">
        <v>1</v>
      </c>
      <c r="C51" s="7" t="s">
        <v>18</v>
      </c>
      <c r="D51" s="67">
        <v>2</v>
      </c>
      <c r="E51" s="67">
        <v>4</v>
      </c>
      <c r="F51" s="7" t="s">
        <v>18</v>
      </c>
      <c r="G51" s="67">
        <v>3</v>
      </c>
      <c r="H51" s="67">
        <v>1</v>
      </c>
      <c r="I51" s="7" t="s">
        <v>18</v>
      </c>
      <c r="J51" s="67">
        <v>3</v>
      </c>
      <c r="K51" s="136"/>
      <c r="L51" s="136"/>
      <c r="M51" s="144"/>
      <c r="N51" s="36"/>
      <c r="O51" s="36"/>
      <c r="P51" s="36"/>
      <c r="Q51" s="36"/>
      <c r="R51" s="36"/>
      <c r="S51" s="36"/>
      <c r="T51" s="42">
        <f>IF(B51&gt;D51,1,"0")+IF(E51&gt;G51,1,"0")+IF(H51&gt;J51,1,"0")</f>
        <v>1</v>
      </c>
      <c r="U51" s="8">
        <f>IF(B51="",0,IF(B51=D51,1,"0"))+IF(E51="",0,IF(E51=G51,1,"0"))+IF(H51="",0,IF(H51=J51,1,"0"))</f>
        <v>0</v>
      </c>
      <c r="V51" s="47">
        <f>IF(B51&lt;D51,1,"0")+IF(E51&lt;G51,1,"0")+IF(H51&lt;J51,1,"0")</f>
        <v>2</v>
      </c>
      <c r="W51" s="33">
        <f>T51*3+U51*1+V51*0</f>
        <v>3</v>
      </c>
      <c r="X51" s="17">
        <f t="shared" si="12"/>
        <v>6</v>
      </c>
      <c r="Y51" s="8">
        <f t="shared" si="13"/>
        <v>8</v>
      </c>
      <c r="Z51" s="26">
        <f t="shared" si="11"/>
        <v>-2</v>
      </c>
      <c r="AA51" s="140"/>
      <c r="AB51" s="120"/>
      <c r="AC51" s="120"/>
      <c r="AD51" s="124"/>
      <c r="AE51" s="128"/>
    </row>
    <row r="52" spans="1:31" ht="17.25" customHeight="1">
      <c r="A52" s="133"/>
      <c r="B52" s="56">
        <v>0</v>
      </c>
      <c r="C52" s="9" t="s">
        <v>18</v>
      </c>
      <c r="D52" s="51">
        <v>4</v>
      </c>
      <c r="E52" s="51">
        <v>1</v>
      </c>
      <c r="F52" s="9" t="s">
        <v>18</v>
      </c>
      <c r="G52" s="51">
        <v>1</v>
      </c>
      <c r="H52" s="51">
        <v>0</v>
      </c>
      <c r="I52" s="9" t="s">
        <v>18</v>
      </c>
      <c r="J52" s="51">
        <v>0</v>
      </c>
      <c r="K52" s="137"/>
      <c r="L52" s="137"/>
      <c r="M52" s="145"/>
      <c r="N52" s="36"/>
      <c r="O52" s="36"/>
      <c r="P52" s="36"/>
      <c r="Q52" s="36"/>
      <c r="R52" s="36"/>
      <c r="S52" s="36"/>
      <c r="T52" s="43">
        <f>IF(B52&gt;D52,1,"0")+IF(E52&gt;G52,1,"0")+IF(H52&gt;J52,1,"0")</f>
        <v>0</v>
      </c>
      <c r="U52" s="10">
        <f>IF(B52="",0,IF(B52=D52,1,"0"))+IF(E52="",0,IF(E52=G52,1,"0"))+IF(H52="",0,IF(H52=J52,1,"0"))</f>
        <v>2</v>
      </c>
      <c r="V52" s="27">
        <f>IF(B52&lt;D52,1,"0")+IF(E52&lt;G52,1,"0")+IF(H52&lt;J52,1,"0")</f>
        <v>1</v>
      </c>
      <c r="W52" s="34">
        <f>T52*3+U52*1+V52*0</f>
        <v>2</v>
      </c>
      <c r="X52" s="18">
        <f t="shared" si="12"/>
        <v>1</v>
      </c>
      <c r="Y52" s="10">
        <f t="shared" si="13"/>
        <v>5</v>
      </c>
      <c r="Z52" s="27">
        <f t="shared" si="11"/>
        <v>-4</v>
      </c>
      <c r="AA52" s="141"/>
      <c r="AB52" s="121"/>
      <c r="AC52" s="121"/>
      <c r="AD52" s="125"/>
      <c r="AE52" s="129"/>
    </row>
    <row r="53" spans="1:31" ht="17.25" customHeight="1">
      <c r="A53" s="73"/>
      <c r="B53" s="73"/>
      <c r="C53" s="73"/>
      <c r="D53" s="73"/>
      <c r="E53" s="73"/>
      <c r="F53" s="73"/>
      <c r="G53" s="73"/>
      <c r="H53" s="73"/>
      <c r="I53" s="7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41"/>
      <c r="U53" s="63"/>
      <c r="V53" s="63"/>
      <c r="W53" s="63"/>
      <c r="X53" s="63"/>
      <c r="Y53" s="63"/>
      <c r="Z53" s="63"/>
      <c r="AA53" s="64"/>
      <c r="AB53" s="65"/>
      <c r="AC53" s="65"/>
      <c r="AD53" s="66"/>
      <c r="AE53" s="65"/>
    </row>
    <row r="54" spans="1:31" ht="17.25" customHeight="1">
      <c r="A54" s="73"/>
      <c r="B54" s="73"/>
      <c r="C54" s="73"/>
      <c r="D54" s="73"/>
      <c r="E54" s="73"/>
      <c r="F54" s="73"/>
      <c r="G54" s="73"/>
      <c r="H54" s="73"/>
      <c r="I54" s="73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41"/>
      <c r="U54" s="63"/>
      <c r="V54" s="63"/>
      <c r="W54" s="63"/>
      <c r="X54" s="63"/>
      <c r="Y54" s="63"/>
      <c r="Z54" s="63"/>
      <c r="AA54" s="64"/>
      <c r="AB54" s="65"/>
      <c r="AC54" s="65"/>
      <c r="AD54" s="66"/>
      <c r="AE54" s="65"/>
    </row>
    <row r="55" spans="4:5" ht="13.5">
      <c r="D55" s="60"/>
      <c r="E55" s="61" t="s">
        <v>14</v>
      </c>
    </row>
  </sheetData>
  <sheetProtection/>
  <mergeCells count="112">
    <mergeCell ref="AE30:AE33"/>
    <mergeCell ref="AB11:AB12"/>
    <mergeCell ref="AC11:AC12"/>
    <mergeCell ref="AD11:AD12"/>
    <mergeCell ref="AE11:AE12"/>
    <mergeCell ref="AB45:AB48"/>
    <mergeCell ref="AC45:AC48"/>
    <mergeCell ref="AD45:AD48"/>
    <mergeCell ref="AE45:AE48"/>
    <mergeCell ref="A30:A33"/>
    <mergeCell ref="K30:M33"/>
    <mergeCell ref="AA30:AA33"/>
    <mergeCell ref="AB30:AB33"/>
    <mergeCell ref="AC30:AC33"/>
    <mergeCell ref="AD30:AD33"/>
    <mergeCell ref="AD22:AD25"/>
    <mergeCell ref="AE22:AE25"/>
    <mergeCell ref="A26:A29"/>
    <mergeCell ref="H26:J29"/>
    <mergeCell ref="AA26:AA29"/>
    <mergeCell ref="AB26:AB29"/>
    <mergeCell ref="AC26:AC29"/>
    <mergeCell ref="AD26:AD29"/>
    <mergeCell ref="AE26:AE29"/>
    <mergeCell ref="AA18:AA21"/>
    <mergeCell ref="AB18:AB21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B17:D17"/>
    <mergeCell ref="E17:G17"/>
    <mergeCell ref="H17:J17"/>
    <mergeCell ref="K17:M17"/>
    <mergeCell ref="A18:A21"/>
    <mergeCell ref="B18:D21"/>
    <mergeCell ref="A13:A14"/>
    <mergeCell ref="B2:D2"/>
    <mergeCell ref="H2:J2"/>
    <mergeCell ref="B3:D4"/>
    <mergeCell ref="A3:A4"/>
    <mergeCell ref="E2:G2"/>
    <mergeCell ref="A5:A6"/>
    <mergeCell ref="A7:A8"/>
    <mergeCell ref="A11:A12"/>
    <mergeCell ref="K2:M2"/>
    <mergeCell ref="N2:P2"/>
    <mergeCell ref="AA3:AA4"/>
    <mergeCell ref="AA5:AA6"/>
    <mergeCell ref="Q2:S2"/>
    <mergeCell ref="A9:A10"/>
    <mergeCell ref="AA7:AA8"/>
    <mergeCell ref="AA9:AA10"/>
    <mergeCell ref="AA13:AA14"/>
    <mergeCell ref="E5:G6"/>
    <mergeCell ref="H7:J8"/>
    <mergeCell ref="K9:M10"/>
    <mergeCell ref="N11:P12"/>
    <mergeCell ref="AA11:AA12"/>
    <mergeCell ref="Q13:S14"/>
    <mergeCell ref="AE7:AE8"/>
    <mergeCell ref="AC9:AC10"/>
    <mergeCell ref="AD9:AD10"/>
    <mergeCell ref="AE9:AE10"/>
    <mergeCell ref="AC3:AC4"/>
    <mergeCell ref="AD3:AD4"/>
    <mergeCell ref="AE3:AE4"/>
    <mergeCell ref="AC5:AC6"/>
    <mergeCell ref="AD5:AD6"/>
    <mergeCell ref="AE5:AE6"/>
    <mergeCell ref="AC13:AC14"/>
    <mergeCell ref="AD13:AD14"/>
    <mergeCell ref="AE13:AE14"/>
    <mergeCell ref="AB3:AB4"/>
    <mergeCell ref="AB5:AB6"/>
    <mergeCell ref="AB7:AB8"/>
    <mergeCell ref="AB9:AB10"/>
    <mergeCell ref="AB13:AB14"/>
    <mergeCell ref="AC7:AC8"/>
    <mergeCell ref="AD7:AD8"/>
    <mergeCell ref="A37:A40"/>
    <mergeCell ref="B37:D40"/>
    <mergeCell ref="AA37:AA40"/>
    <mergeCell ref="AB37:AB40"/>
    <mergeCell ref="B36:D36"/>
    <mergeCell ref="E36:G36"/>
    <mergeCell ref="H36:J36"/>
    <mergeCell ref="K36:M36"/>
    <mergeCell ref="A45:A48"/>
    <mergeCell ref="H45:J48"/>
    <mergeCell ref="AA45:AA48"/>
    <mergeCell ref="AC37:AC40"/>
    <mergeCell ref="AD37:AD40"/>
    <mergeCell ref="AE37:AE40"/>
    <mergeCell ref="AB41:AB44"/>
    <mergeCell ref="AC41:AC44"/>
    <mergeCell ref="AD41:AD44"/>
    <mergeCell ref="AE41:AE44"/>
    <mergeCell ref="AB49:AB52"/>
    <mergeCell ref="AC49:AC52"/>
    <mergeCell ref="AD49:AD52"/>
    <mergeCell ref="AE49:AE52"/>
    <mergeCell ref="A41:A44"/>
    <mergeCell ref="E41:G44"/>
    <mergeCell ref="AA41:AA44"/>
    <mergeCell ref="A49:A52"/>
    <mergeCell ref="AA49:AA52"/>
    <mergeCell ref="K49:M52"/>
  </mergeCells>
  <printOptions/>
  <pageMargins left="0.45" right="0.38" top="0.42" bottom="0.2" header="0.35" footer="0.2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3">
      <selection activeCell="A3" sqref="A3"/>
    </sheetView>
  </sheetViews>
  <sheetFormatPr defaultColWidth="9.00390625" defaultRowHeight="13.5"/>
  <cols>
    <col min="1" max="1" width="5.875" style="89" customWidth="1"/>
    <col min="2" max="2" width="9.25390625" style="89" bestFit="1" customWidth="1"/>
    <col min="3" max="3" width="9.125" style="89" hidden="1" customWidth="1"/>
    <col min="4" max="4" width="7.75390625" style="89" hidden="1" customWidth="1"/>
    <col min="5" max="6" width="13.50390625" style="89" customWidth="1"/>
    <col min="7" max="7" width="13.50390625" style="89" hidden="1" customWidth="1"/>
    <col min="8" max="8" width="2.625" style="89" customWidth="1"/>
    <col min="9" max="9" width="7.75390625" style="89" hidden="1" customWidth="1"/>
    <col min="10" max="11" width="13.50390625" style="89" customWidth="1"/>
    <col min="12" max="12" width="13.50390625" style="89" hidden="1" customWidth="1"/>
    <col min="13" max="13" width="2.625" style="89" customWidth="1"/>
    <col min="14" max="14" width="7.75390625" style="89" hidden="1" customWidth="1"/>
    <col min="15" max="16" width="13.50390625" style="89" customWidth="1"/>
    <col min="17" max="17" width="13.50390625" style="89" hidden="1" customWidth="1"/>
    <col min="18" max="18" width="2.875" style="89" customWidth="1"/>
    <col min="19" max="19" width="3.625" style="89" customWidth="1"/>
    <col min="20" max="16384" width="9.00390625" style="89" customWidth="1"/>
  </cols>
  <sheetData>
    <row r="1" spans="1:20" ht="16.5" customHeight="1">
      <c r="A1" s="6">
        <v>1</v>
      </c>
      <c r="B1" s="84">
        <v>40271</v>
      </c>
      <c r="C1" s="85"/>
      <c r="D1" s="86" t="s">
        <v>51</v>
      </c>
      <c r="E1" s="91" t="s">
        <v>52</v>
      </c>
      <c r="F1" s="91" t="s">
        <v>53</v>
      </c>
      <c r="G1" s="15" t="s">
        <v>54</v>
      </c>
      <c r="H1" s="6"/>
      <c r="I1" s="15" t="s">
        <v>55</v>
      </c>
      <c r="J1" s="91" t="s">
        <v>56</v>
      </c>
      <c r="K1" s="91" t="s">
        <v>54</v>
      </c>
      <c r="L1" s="87" t="s">
        <v>57</v>
      </c>
      <c r="M1" s="6"/>
      <c r="N1" s="15" t="s">
        <v>58</v>
      </c>
      <c r="O1" s="91" t="s">
        <v>57</v>
      </c>
      <c r="P1" s="91" t="s">
        <v>59</v>
      </c>
      <c r="Q1" s="15" t="s">
        <v>56</v>
      </c>
      <c r="R1" s="35"/>
      <c r="S1" s="98"/>
      <c r="T1" t="s">
        <v>147</v>
      </c>
    </row>
    <row r="2" spans="1:20" ht="16.5" customHeight="1">
      <c r="A2" s="6">
        <v>2</v>
      </c>
      <c r="B2" s="84">
        <v>40278</v>
      </c>
      <c r="C2" s="85"/>
      <c r="D2" s="86" t="s">
        <v>60</v>
      </c>
      <c r="E2" s="91" t="s">
        <v>61</v>
      </c>
      <c r="F2" s="91" t="s">
        <v>62</v>
      </c>
      <c r="G2" s="87" t="s">
        <v>63</v>
      </c>
      <c r="H2" s="6"/>
      <c r="I2" s="15" t="s">
        <v>64</v>
      </c>
      <c r="J2" s="91" t="s">
        <v>63</v>
      </c>
      <c r="K2" s="91" t="s">
        <v>65</v>
      </c>
      <c r="L2" s="87" t="s">
        <v>61</v>
      </c>
      <c r="M2" s="6"/>
      <c r="N2" s="15" t="s">
        <v>66</v>
      </c>
      <c r="O2" s="91" t="s">
        <v>67</v>
      </c>
      <c r="P2" s="91" t="s">
        <v>68</v>
      </c>
      <c r="Q2" s="87" t="s">
        <v>65</v>
      </c>
      <c r="R2" s="88"/>
      <c r="S2" s="96"/>
      <c r="T2" t="s">
        <v>148</v>
      </c>
    </row>
    <row r="3" spans="1:18" ht="16.5" customHeight="1">
      <c r="A3" s="6">
        <v>3</v>
      </c>
      <c r="B3" s="84">
        <v>40285</v>
      </c>
      <c r="C3" s="85"/>
      <c r="D3" s="86" t="s">
        <v>69</v>
      </c>
      <c r="E3" s="91" t="s">
        <v>56</v>
      </c>
      <c r="F3" s="91" t="s">
        <v>63</v>
      </c>
      <c r="G3" s="87" t="s">
        <v>62</v>
      </c>
      <c r="H3" s="6"/>
      <c r="I3" s="15" t="s">
        <v>70</v>
      </c>
      <c r="J3" s="91" t="s">
        <v>62</v>
      </c>
      <c r="K3" s="91" t="s">
        <v>52</v>
      </c>
      <c r="L3" s="87" t="s">
        <v>71</v>
      </c>
      <c r="M3" s="6"/>
      <c r="N3" s="15" t="s">
        <v>72</v>
      </c>
      <c r="O3" s="91" t="s">
        <v>73</v>
      </c>
      <c r="P3" s="91" t="s">
        <v>71</v>
      </c>
      <c r="Q3" s="87" t="s">
        <v>52</v>
      </c>
      <c r="R3" s="88"/>
    </row>
    <row r="4" spans="1:18" ht="16.5" customHeight="1">
      <c r="A4" s="6">
        <v>4</v>
      </c>
      <c r="B4" s="84">
        <v>40292</v>
      </c>
      <c r="C4" s="85"/>
      <c r="D4" s="86" t="s">
        <v>74</v>
      </c>
      <c r="E4" s="91" t="s">
        <v>61</v>
      </c>
      <c r="F4" s="91" t="s">
        <v>53</v>
      </c>
      <c r="G4" s="87" t="s">
        <v>73</v>
      </c>
      <c r="H4" s="6"/>
      <c r="I4" s="15" t="s">
        <v>75</v>
      </c>
      <c r="J4" s="91" t="s">
        <v>68</v>
      </c>
      <c r="K4" s="91" t="s">
        <v>73</v>
      </c>
      <c r="L4" s="87" t="s">
        <v>53</v>
      </c>
      <c r="M4" s="6"/>
      <c r="N4" s="15" t="s">
        <v>76</v>
      </c>
      <c r="O4" s="91" t="s">
        <v>54</v>
      </c>
      <c r="P4" s="91" t="s">
        <v>65</v>
      </c>
      <c r="Q4" s="87" t="s">
        <v>68</v>
      </c>
      <c r="R4" s="88"/>
    </row>
    <row r="5" spans="1:18" ht="16.5" customHeight="1">
      <c r="A5" s="6">
        <v>5</v>
      </c>
      <c r="B5" s="84">
        <v>40299</v>
      </c>
      <c r="C5" s="85"/>
      <c r="D5" s="86" t="s">
        <v>77</v>
      </c>
      <c r="E5" s="97" t="s">
        <v>62</v>
      </c>
      <c r="F5" s="97" t="s">
        <v>53</v>
      </c>
      <c r="G5" s="87" t="s">
        <v>59</v>
      </c>
      <c r="H5" s="6"/>
      <c r="I5" s="15" t="s">
        <v>78</v>
      </c>
      <c r="J5" s="91" t="s">
        <v>71</v>
      </c>
      <c r="K5" s="91" t="s">
        <v>59</v>
      </c>
      <c r="L5" s="87" t="s">
        <v>62</v>
      </c>
      <c r="M5" s="6"/>
      <c r="N5" s="15" t="s">
        <v>79</v>
      </c>
      <c r="O5" s="91" t="s">
        <v>54</v>
      </c>
      <c r="P5" s="91" t="s">
        <v>63</v>
      </c>
      <c r="Q5" s="87" t="s">
        <v>71</v>
      </c>
      <c r="R5" s="88"/>
    </row>
    <row r="6" spans="1:18" ht="16.5" customHeight="1">
      <c r="A6" s="6">
        <v>6</v>
      </c>
      <c r="B6" s="84">
        <v>40306</v>
      </c>
      <c r="C6" s="85"/>
      <c r="D6" s="86" t="s">
        <v>80</v>
      </c>
      <c r="E6" s="91" t="s">
        <v>61</v>
      </c>
      <c r="F6" s="91" t="s">
        <v>52</v>
      </c>
      <c r="G6" s="87" t="s">
        <v>67</v>
      </c>
      <c r="H6" s="6"/>
      <c r="I6" s="15" t="s">
        <v>81</v>
      </c>
      <c r="J6" s="91" t="s">
        <v>67</v>
      </c>
      <c r="K6" s="91" t="s">
        <v>57</v>
      </c>
      <c r="L6" s="87" t="s">
        <v>52</v>
      </c>
      <c r="M6" s="6"/>
      <c r="N6" s="15" t="s">
        <v>82</v>
      </c>
      <c r="O6" s="91" t="s">
        <v>56</v>
      </c>
      <c r="P6" s="91" t="s">
        <v>65</v>
      </c>
      <c r="Q6" s="15" t="s">
        <v>57</v>
      </c>
      <c r="R6" s="35"/>
    </row>
    <row r="7" spans="1:18" ht="16.5" customHeight="1">
      <c r="A7" s="6">
        <v>7</v>
      </c>
      <c r="B7" s="84">
        <v>40313</v>
      </c>
      <c r="C7" s="85"/>
      <c r="D7" s="86" t="s">
        <v>83</v>
      </c>
      <c r="E7" s="91" t="s">
        <v>68</v>
      </c>
      <c r="F7" s="91" t="s">
        <v>71</v>
      </c>
      <c r="G7" s="87" t="s">
        <v>53</v>
      </c>
      <c r="H7" s="6"/>
      <c r="I7" s="15" t="s">
        <v>84</v>
      </c>
      <c r="J7" s="91" t="s">
        <v>52</v>
      </c>
      <c r="K7" s="91" t="s">
        <v>53</v>
      </c>
      <c r="L7" s="87" t="s">
        <v>54</v>
      </c>
      <c r="M7" s="6"/>
      <c r="N7" s="15" t="s">
        <v>85</v>
      </c>
      <c r="O7" s="91" t="s">
        <v>56</v>
      </c>
      <c r="P7" s="91" t="s">
        <v>54</v>
      </c>
      <c r="Q7" s="15" t="s">
        <v>52</v>
      </c>
      <c r="R7" s="6"/>
    </row>
    <row r="8" spans="1:18" ht="16.5" customHeight="1">
      <c r="A8" s="6">
        <v>8</v>
      </c>
      <c r="B8" s="84">
        <v>40320</v>
      </c>
      <c r="C8" s="85" t="s">
        <v>86</v>
      </c>
      <c r="D8" s="86" t="s">
        <v>87</v>
      </c>
      <c r="E8" s="91" t="s">
        <v>68</v>
      </c>
      <c r="F8" s="91" t="s">
        <v>59</v>
      </c>
      <c r="G8" s="87" t="s">
        <v>73</v>
      </c>
      <c r="H8" s="6"/>
      <c r="I8" s="15" t="s">
        <v>88</v>
      </c>
      <c r="J8" s="91" t="s">
        <v>67</v>
      </c>
      <c r="K8" s="91" t="s">
        <v>73</v>
      </c>
      <c r="L8" s="87" t="s">
        <v>59</v>
      </c>
      <c r="M8" s="6"/>
      <c r="N8" s="15" t="s">
        <v>89</v>
      </c>
      <c r="O8" s="91" t="s">
        <v>57</v>
      </c>
      <c r="P8" s="91" t="s">
        <v>71</v>
      </c>
      <c r="Q8" s="87" t="s">
        <v>67</v>
      </c>
      <c r="R8" s="6"/>
    </row>
    <row r="9" spans="1:18" ht="16.5" customHeight="1">
      <c r="A9" s="6">
        <v>9</v>
      </c>
      <c r="B9" s="84">
        <v>40327</v>
      </c>
      <c r="C9" s="85" t="s">
        <v>90</v>
      </c>
      <c r="D9" s="86" t="s">
        <v>91</v>
      </c>
      <c r="E9" s="91" t="s">
        <v>73</v>
      </c>
      <c r="F9" s="91" t="s">
        <v>59</v>
      </c>
      <c r="G9" s="87" t="s">
        <v>57</v>
      </c>
      <c r="H9" s="6"/>
      <c r="I9" s="15" t="s">
        <v>92</v>
      </c>
      <c r="J9" s="97" t="s">
        <v>68</v>
      </c>
      <c r="K9" s="97" t="s">
        <v>57</v>
      </c>
      <c r="L9" s="87" t="s">
        <v>71</v>
      </c>
      <c r="M9" s="6"/>
      <c r="N9" s="15" t="s">
        <v>93</v>
      </c>
      <c r="O9" s="91" t="s">
        <v>67</v>
      </c>
      <c r="P9" s="91" t="s">
        <v>71</v>
      </c>
      <c r="Q9" s="87" t="s">
        <v>68</v>
      </c>
      <c r="R9" s="35"/>
    </row>
    <row r="10" spans="1:18" ht="16.5" customHeight="1">
      <c r="A10" s="6">
        <v>10</v>
      </c>
      <c r="B10" s="84">
        <v>40334</v>
      </c>
      <c r="C10" s="85"/>
      <c r="D10" s="86" t="s">
        <v>94</v>
      </c>
      <c r="E10" s="91" t="s">
        <v>61</v>
      </c>
      <c r="F10" s="91" t="s">
        <v>62</v>
      </c>
      <c r="G10" s="87" t="s">
        <v>63</v>
      </c>
      <c r="H10" s="6"/>
      <c r="I10" s="15" t="s">
        <v>95</v>
      </c>
      <c r="J10" s="91" t="s">
        <v>63</v>
      </c>
      <c r="K10" s="91" t="s">
        <v>65</v>
      </c>
      <c r="L10" s="87" t="s">
        <v>61</v>
      </c>
      <c r="M10" s="6"/>
      <c r="N10" s="15" t="s">
        <v>96</v>
      </c>
      <c r="O10" s="91" t="s">
        <v>67</v>
      </c>
      <c r="P10" s="91" t="s">
        <v>59</v>
      </c>
      <c r="Q10" s="87" t="s">
        <v>65</v>
      </c>
      <c r="R10" s="6"/>
    </row>
    <row r="11" spans="1:18" ht="16.5" customHeight="1">
      <c r="A11" s="6">
        <v>11</v>
      </c>
      <c r="B11" s="84">
        <v>40341</v>
      </c>
      <c r="C11" s="85"/>
      <c r="D11" s="86" t="s">
        <v>97</v>
      </c>
      <c r="E11" s="91" t="s">
        <v>62</v>
      </c>
      <c r="F11" s="91" t="s">
        <v>52</v>
      </c>
      <c r="G11" s="87" t="s">
        <v>56</v>
      </c>
      <c r="H11" s="6"/>
      <c r="I11" s="15" t="s">
        <v>98</v>
      </c>
      <c r="J11" s="91" t="s">
        <v>56</v>
      </c>
      <c r="K11" s="91" t="s">
        <v>63</v>
      </c>
      <c r="L11" s="87" t="s">
        <v>62</v>
      </c>
      <c r="M11" s="6"/>
      <c r="N11" s="15" t="s">
        <v>99</v>
      </c>
      <c r="O11" s="91" t="s">
        <v>73</v>
      </c>
      <c r="P11" s="91" t="s">
        <v>57</v>
      </c>
      <c r="Q11" s="87" t="s">
        <v>63</v>
      </c>
      <c r="R11" s="6"/>
    </row>
    <row r="12" spans="1:18" ht="16.5" customHeight="1">
      <c r="A12" s="6">
        <v>12</v>
      </c>
      <c r="B12" s="84">
        <v>40348</v>
      </c>
      <c r="C12" s="85"/>
      <c r="D12" s="86" t="s">
        <v>100</v>
      </c>
      <c r="E12" s="97" t="s">
        <v>67</v>
      </c>
      <c r="F12" s="97" t="s">
        <v>68</v>
      </c>
      <c r="G12" s="87" t="s">
        <v>54</v>
      </c>
      <c r="H12" s="6"/>
      <c r="I12" s="15" t="s">
        <v>101</v>
      </c>
      <c r="J12" s="91" t="s">
        <v>54</v>
      </c>
      <c r="K12" s="91" t="s">
        <v>65</v>
      </c>
      <c r="L12" s="87" t="s">
        <v>61</v>
      </c>
      <c r="M12" s="6"/>
      <c r="N12" s="15" t="s">
        <v>102</v>
      </c>
      <c r="O12" s="91" t="s">
        <v>61</v>
      </c>
      <c r="P12" s="91" t="s">
        <v>53</v>
      </c>
      <c r="Q12" s="87" t="s">
        <v>65</v>
      </c>
      <c r="R12" s="35"/>
    </row>
    <row r="13" spans="1:18" ht="16.5" customHeight="1">
      <c r="A13" s="6">
        <v>13</v>
      </c>
      <c r="B13" s="84">
        <v>40355</v>
      </c>
      <c r="C13" s="85"/>
      <c r="D13" s="86" t="s">
        <v>103</v>
      </c>
      <c r="E13" s="91" t="s">
        <v>73</v>
      </c>
      <c r="F13" s="91" t="s">
        <v>71</v>
      </c>
      <c r="G13" s="87" t="s">
        <v>65</v>
      </c>
      <c r="H13" s="6"/>
      <c r="I13" s="15" t="s">
        <v>104</v>
      </c>
      <c r="J13" s="91" t="s">
        <v>56</v>
      </c>
      <c r="K13" s="91" t="s">
        <v>65</v>
      </c>
      <c r="L13" s="87" t="s">
        <v>52</v>
      </c>
      <c r="M13" s="6"/>
      <c r="N13" s="15" t="s">
        <v>105</v>
      </c>
      <c r="O13" s="91" t="s">
        <v>61</v>
      </c>
      <c r="P13" s="91" t="s">
        <v>52</v>
      </c>
      <c r="Q13" s="87" t="s">
        <v>56</v>
      </c>
      <c r="R13" s="6"/>
    </row>
    <row r="14" spans="1:18" ht="16.5" customHeight="1">
      <c r="A14" s="6">
        <v>14</v>
      </c>
      <c r="B14" s="84">
        <v>40362</v>
      </c>
      <c r="C14" s="85"/>
      <c r="D14" s="86" t="s">
        <v>106</v>
      </c>
      <c r="E14" s="91" t="s">
        <v>57</v>
      </c>
      <c r="F14" s="91" t="s">
        <v>59</v>
      </c>
      <c r="G14" s="87" t="s">
        <v>63</v>
      </c>
      <c r="H14" s="6"/>
      <c r="I14" s="15" t="s">
        <v>107</v>
      </c>
      <c r="J14" s="91" t="s">
        <v>54</v>
      </c>
      <c r="K14" s="91" t="s">
        <v>63</v>
      </c>
      <c r="L14" s="87" t="s">
        <v>53</v>
      </c>
      <c r="M14" s="6"/>
      <c r="N14" s="15" t="s">
        <v>108</v>
      </c>
      <c r="O14" s="91" t="s">
        <v>62</v>
      </c>
      <c r="P14" s="91" t="s">
        <v>53</v>
      </c>
      <c r="Q14" s="87" t="s">
        <v>54</v>
      </c>
      <c r="R14" s="6"/>
    </row>
    <row r="15" spans="1:18" ht="16.5" customHeight="1">
      <c r="A15" s="6">
        <v>15</v>
      </c>
      <c r="B15" s="84">
        <v>40369</v>
      </c>
      <c r="C15" s="85"/>
      <c r="D15" s="86" t="s">
        <v>109</v>
      </c>
      <c r="E15" s="91" t="s">
        <v>56</v>
      </c>
      <c r="F15" s="91" t="s">
        <v>54</v>
      </c>
      <c r="G15" s="87" t="s">
        <v>61</v>
      </c>
      <c r="H15" s="6"/>
      <c r="I15" s="15" t="s">
        <v>110</v>
      </c>
      <c r="J15" s="91" t="s">
        <v>61</v>
      </c>
      <c r="K15" s="91" t="s">
        <v>62</v>
      </c>
      <c r="L15" s="87" t="s">
        <v>67</v>
      </c>
      <c r="M15" s="6"/>
      <c r="N15" s="15" t="s">
        <v>111</v>
      </c>
      <c r="O15" s="91" t="s">
        <v>67</v>
      </c>
      <c r="P15" s="91" t="s">
        <v>57</v>
      </c>
      <c r="Q15" s="87" t="s">
        <v>62</v>
      </c>
      <c r="R15" s="35"/>
    </row>
    <row r="16" spans="1:18" ht="16.5" customHeight="1">
      <c r="A16" s="6">
        <v>16</v>
      </c>
      <c r="B16" s="84">
        <v>40376</v>
      </c>
      <c r="C16" s="85"/>
      <c r="D16" s="86" t="s">
        <v>112</v>
      </c>
      <c r="E16" s="91" t="s">
        <v>63</v>
      </c>
      <c r="F16" s="91" t="s">
        <v>65</v>
      </c>
      <c r="G16" s="87" t="s">
        <v>52</v>
      </c>
      <c r="H16" s="6"/>
      <c r="I16" s="15" t="s">
        <v>113</v>
      </c>
      <c r="J16" s="91" t="s">
        <v>52</v>
      </c>
      <c r="K16" s="91" t="s">
        <v>53</v>
      </c>
      <c r="L16" s="87" t="s">
        <v>59</v>
      </c>
      <c r="M16" s="6"/>
      <c r="N16" s="15" t="s">
        <v>114</v>
      </c>
      <c r="O16" s="91" t="s">
        <v>71</v>
      </c>
      <c r="P16" s="91" t="s">
        <v>59</v>
      </c>
      <c r="Q16" s="87" t="s">
        <v>53</v>
      </c>
      <c r="R16" s="35"/>
    </row>
    <row r="17" spans="1:18" ht="16.5" customHeight="1">
      <c r="A17" s="6">
        <v>17</v>
      </c>
      <c r="B17" s="84">
        <v>40383</v>
      </c>
      <c r="C17" s="85"/>
      <c r="D17" s="86" t="s">
        <v>115</v>
      </c>
      <c r="E17" s="91" t="s">
        <v>68</v>
      </c>
      <c r="F17" s="91" t="s">
        <v>73</v>
      </c>
      <c r="G17" s="87" t="s">
        <v>56</v>
      </c>
      <c r="H17" s="6"/>
      <c r="I17" s="15" t="s">
        <v>116</v>
      </c>
      <c r="J17" s="91" t="s">
        <v>56</v>
      </c>
      <c r="K17" s="91" t="s">
        <v>63</v>
      </c>
      <c r="L17" s="87" t="s">
        <v>73</v>
      </c>
      <c r="M17" s="6"/>
      <c r="N17" s="15" t="s">
        <v>117</v>
      </c>
      <c r="O17" s="91" t="s">
        <v>61</v>
      </c>
      <c r="P17" s="91" t="s">
        <v>52</v>
      </c>
      <c r="Q17" s="87" t="s">
        <v>63</v>
      </c>
      <c r="R17" s="6"/>
    </row>
    <row r="18" spans="1:18" ht="16.5" customHeight="1">
      <c r="A18" s="6">
        <v>18</v>
      </c>
      <c r="B18" s="84">
        <v>40397</v>
      </c>
      <c r="C18" s="85"/>
      <c r="D18" s="86" t="s">
        <v>118</v>
      </c>
      <c r="E18" s="91" t="s">
        <v>62</v>
      </c>
      <c r="F18" s="91" t="s">
        <v>53</v>
      </c>
      <c r="G18" s="87" t="s">
        <v>71</v>
      </c>
      <c r="H18" s="6"/>
      <c r="I18" s="15" t="s">
        <v>119</v>
      </c>
      <c r="J18" s="91" t="s">
        <v>57</v>
      </c>
      <c r="K18" s="91" t="s">
        <v>71</v>
      </c>
      <c r="L18" s="87" t="s">
        <v>54</v>
      </c>
      <c r="M18" s="6"/>
      <c r="N18" s="15" t="s">
        <v>120</v>
      </c>
      <c r="O18" s="91" t="s">
        <v>164</v>
      </c>
      <c r="P18" s="91" t="s">
        <v>65</v>
      </c>
      <c r="Q18" s="87" t="s">
        <v>57</v>
      </c>
      <c r="R18" s="6"/>
    </row>
    <row r="19" spans="1:18" ht="16.5" customHeight="1">
      <c r="A19" s="6">
        <v>19</v>
      </c>
      <c r="B19" s="84">
        <v>40411</v>
      </c>
      <c r="C19" s="85"/>
      <c r="D19" s="86" t="s">
        <v>121</v>
      </c>
      <c r="E19" s="91" t="s">
        <v>62</v>
      </c>
      <c r="F19" s="91" t="s">
        <v>52</v>
      </c>
      <c r="G19" s="87" t="s">
        <v>67</v>
      </c>
      <c r="H19" s="6"/>
      <c r="I19" s="15" t="s">
        <v>122</v>
      </c>
      <c r="J19" s="91" t="s">
        <v>67</v>
      </c>
      <c r="K19" s="91" t="s">
        <v>73</v>
      </c>
      <c r="L19" s="87" t="s">
        <v>62</v>
      </c>
      <c r="M19" s="6"/>
      <c r="N19" s="15" t="s">
        <v>123</v>
      </c>
      <c r="O19" s="91" t="s">
        <v>54</v>
      </c>
      <c r="P19" s="91" t="s">
        <v>63</v>
      </c>
      <c r="Q19" s="87" t="s">
        <v>73</v>
      </c>
      <c r="R19" s="35"/>
    </row>
    <row r="20" spans="1:18" ht="16.5" customHeight="1">
      <c r="A20" s="6">
        <v>20</v>
      </c>
      <c r="B20" s="84">
        <v>40418</v>
      </c>
      <c r="C20" s="85"/>
      <c r="D20" s="86" t="s">
        <v>124</v>
      </c>
      <c r="E20" s="97" t="s">
        <v>61</v>
      </c>
      <c r="F20" s="97" t="s">
        <v>53</v>
      </c>
      <c r="G20" s="87" t="s">
        <v>59</v>
      </c>
      <c r="H20" s="6"/>
      <c r="I20" s="15" t="s">
        <v>125</v>
      </c>
      <c r="J20" s="91" t="s">
        <v>68</v>
      </c>
      <c r="K20" s="91" t="s">
        <v>59</v>
      </c>
      <c r="L20" s="87" t="s">
        <v>65</v>
      </c>
      <c r="M20" s="6"/>
      <c r="N20" s="15" t="s">
        <v>126</v>
      </c>
      <c r="O20" s="91" t="s">
        <v>56</v>
      </c>
      <c r="P20" s="91" t="s">
        <v>65</v>
      </c>
      <c r="Q20" s="87" t="s">
        <v>68</v>
      </c>
      <c r="R20" s="35"/>
    </row>
    <row r="21" spans="1:18" ht="16.5" customHeight="1">
      <c r="A21" s="6">
        <v>21</v>
      </c>
      <c r="B21" s="84">
        <v>40425</v>
      </c>
      <c r="C21" s="85"/>
      <c r="D21" s="86" t="s">
        <v>127</v>
      </c>
      <c r="E21" s="91" t="s">
        <v>52</v>
      </c>
      <c r="F21" s="91" t="s">
        <v>53</v>
      </c>
      <c r="G21" s="87" t="s">
        <v>67</v>
      </c>
      <c r="H21" s="6"/>
      <c r="I21" s="15" t="s">
        <v>128</v>
      </c>
      <c r="J21" s="91" t="s">
        <v>67</v>
      </c>
      <c r="K21" s="91" t="s">
        <v>71</v>
      </c>
      <c r="L21" s="87" t="s">
        <v>56</v>
      </c>
      <c r="M21" s="6"/>
      <c r="N21" s="15" t="s">
        <v>55</v>
      </c>
      <c r="O21" s="91" t="s">
        <v>56</v>
      </c>
      <c r="P21" s="91" t="s">
        <v>54</v>
      </c>
      <c r="Q21" s="87" t="s">
        <v>71</v>
      </c>
      <c r="R21" s="6"/>
    </row>
    <row r="22" spans="1:18" ht="16.5" customHeight="1">
      <c r="A22" s="6">
        <v>22</v>
      </c>
      <c r="B22" s="84">
        <v>40432</v>
      </c>
      <c r="C22" s="85"/>
      <c r="D22" s="86" t="s">
        <v>129</v>
      </c>
      <c r="E22" s="91" t="s">
        <v>61</v>
      </c>
      <c r="F22" s="91" t="s">
        <v>62</v>
      </c>
      <c r="G22" s="87" t="s">
        <v>57</v>
      </c>
      <c r="H22" s="6"/>
      <c r="I22" s="15" t="s">
        <v>130</v>
      </c>
      <c r="J22" s="91" t="s">
        <v>68</v>
      </c>
      <c r="K22" s="91" t="s">
        <v>57</v>
      </c>
      <c r="L22" s="87" t="s">
        <v>62</v>
      </c>
      <c r="M22" s="6"/>
      <c r="N22" s="15" t="s">
        <v>131</v>
      </c>
      <c r="O22" s="91" t="s">
        <v>63</v>
      </c>
      <c r="P22" s="91" t="s">
        <v>65</v>
      </c>
      <c r="Q22" s="87" t="s">
        <v>68</v>
      </c>
      <c r="R22" s="35"/>
    </row>
    <row r="23" spans="1:18" ht="16.5" customHeight="1">
      <c r="A23" s="6">
        <v>23</v>
      </c>
      <c r="B23" s="84">
        <v>40439</v>
      </c>
      <c r="C23" s="85"/>
      <c r="D23" s="86" t="s">
        <v>132</v>
      </c>
      <c r="E23" s="91" t="s">
        <v>62</v>
      </c>
      <c r="F23" s="91" t="s">
        <v>52</v>
      </c>
      <c r="G23" s="87" t="s">
        <v>59</v>
      </c>
      <c r="H23" s="6"/>
      <c r="I23" s="15" t="s">
        <v>133</v>
      </c>
      <c r="J23" s="91" t="s">
        <v>73</v>
      </c>
      <c r="K23" s="91" t="s">
        <v>59</v>
      </c>
      <c r="L23" s="87" t="s">
        <v>53</v>
      </c>
      <c r="M23" s="6"/>
      <c r="N23" s="15" t="s">
        <v>134</v>
      </c>
      <c r="O23" s="91" t="s">
        <v>56</v>
      </c>
      <c r="P23" s="91" t="s">
        <v>63</v>
      </c>
      <c r="Q23" s="87" t="s">
        <v>73</v>
      </c>
      <c r="R23" s="6"/>
    </row>
    <row r="24" spans="1:18" ht="16.5" customHeight="1">
      <c r="A24" s="6">
        <v>24</v>
      </c>
      <c r="B24" s="84">
        <v>40446</v>
      </c>
      <c r="C24" s="85"/>
      <c r="D24" s="86" t="s">
        <v>135</v>
      </c>
      <c r="E24" s="91" t="s">
        <v>54</v>
      </c>
      <c r="F24" s="91" t="s">
        <v>65</v>
      </c>
      <c r="G24" s="87" t="s">
        <v>61</v>
      </c>
      <c r="H24" s="6"/>
      <c r="I24" s="15" t="s">
        <v>136</v>
      </c>
      <c r="J24" s="97" t="s">
        <v>61</v>
      </c>
      <c r="K24" s="97" t="s">
        <v>53</v>
      </c>
      <c r="L24" s="87" t="s">
        <v>68</v>
      </c>
      <c r="M24" s="6"/>
      <c r="N24" s="15" t="s">
        <v>137</v>
      </c>
      <c r="O24" s="91" t="s">
        <v>68</v>
      </c>
      <c r="P24" s="91" t="s">
        <v>71</v>
      </c>
      <c r="Q24" s="87" t="s">
        <v>53</v>
      </c>
      <c r="R24" s="6"/>
    </row>
    <row r="25" spans="1:18" ht="16.5" customHeight="1">
      <c r="A25" s="6">
        <v>25</v>
      </c>
      <c r="B25" s="84">
        <v>40453</v>
      </c>
      <c r="C25" s="85"/>
      <c r="D25" s="86" t="s">
        <v>138</v>
      </c>
      <c r="E25" s="91" t="s">
        <v>56</v>
      </c>
      <c r="F25" s="91" t="s">
        <v>65</v>
      </c>
      <c r="G25" s="87" t="s">
        <v>61</v>
      </c>
      <c r="H25" s="6"/>
      <c r="I25" s="15" t="s">
        <v>139</v>
      </c>
      <c r="J25" s="91" t="s">
        <v>61</v>
      </c>
      <c r="K25" s="91" t="s">
        <v>52</v>
      </c>
      <c r="L25" s="87" t="s">
        <v>56</v>
      </c>
      <c r="M25" s="6"/>
      <c r="N25" s="15" t="s">
        <v>140</v>
      </c>
      <c r="O25" s="91" t="s">
        <v>67</v>
      </c>
      <c r="P25" s="91" t="s">
        <v>59</v>
      </c>
      <c r="Q25" s="87" t="s">
        <v>52</v>
      </c>
      <c r="R25" s="35"/>
    </row>
    <row r="26" spans="1:18" ht="16.5" customHeight="1">
      <c r="A26" s="6">
        <v>26</v>
      </c>
      <c r="B26" s="84">
        <v>40467</v>
      </c>
      <c r="C26" s="85"/>
      <c r="D26" s="86" t="s">
        <v>141</v>
      </c>
      <c r="E26" s="91" t="s">
        <v>54</v>
      </c>
      <c r="F26" s="91" t="s">
        <v>63</v>
      </c>
      <c r="G26" s="87" t="s">
        <v>57</v>
      </c>
      <c r="H26" s="6"/>
      <c r="I26" s="15" t="s">
        <v>142</v>
      </c>
      <c r="J26" s="91" t="s">
        <v>73</v>
      </c>
      <c r="K26" s="91" t="s">
        <v>57</v>
      </c>
      <c r="L26" s="87" t="s">
        <v>54</v>
      </c>
      <c r="M26" s="6"/>
      <c r="N26" s="15" t="s">
        <v>143</v>
      </c>
      <c r="O26" s="97" t="s">
        <v>62</v>
      </c>
      <c r="P26" s="97" t="s">
        <v>53</v>
      </c>
      <c r="Q26" s="87" t="s">
        <v>73</v>
      </c>
      <c r="R26" s="35"/>
    </row>
    <row r="27" ht="16.5" customHeight="1">
      <c r="A27" s="90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>
      <c r="A34" s="90"/>
    </row>
    <row r="35" ht="16.5" customHeight="1">
      <c r="A35" s="90"/>
    </row>
    <row r="36" ht="16.5" customHeight="1">
      <c r="A36" s="90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>
      <c r="A43" s="90"/>
    </row>
    <row r="44" ht="16.5" customHeight="1">
      <c r="A44" s="90"/>
    </row>
    <row r="45" ht="16.5" customHeight="1">
      <c r="A45" s="90"/>
    </row>
    <row r="46" ht="16.5" customHeight="1">
      <c r="A46" s="90"/>
    </row>
    <row r="47" ht="16.5" customHeight="1">
      <c r="A47" s="90"/>
    </row>
    <row r="48" ht="16.5" customHeight="1">
      <c r="A48" s="90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>
      <c r="A55" s="90"/>
    </row>
    <row r="56" ht="16.5" customHeight="1">
      <c r="A56" s="90"/>
    </row>
    <row r="57" ht="16.5" customHeight="1">
      <c r="A57" s="90"/>
    </row>
    <row r="58" ht="16.5" customHeight="1">
      <c r="A58" s="90"/>
    </row>
    <row r="59" ht="16.5" customHeight="1">
      <c r="A59" s="90"/>
    </row>
    <row r="60" ht="16.5" customHeight="1">
      <c r="A60" s="90"/>
    </row>
    <row r="61" ht="16.5" customHeight="1"/>
    <row r="62" ht="16.5" customHeight="1"/>
    <row r="63" ht="16.5" customHeight="1"/>
    <row r="64" ht="16.5" customHeight="1">
      <c r="A64" s="90"/>
    </row>
    <row r="65" ht="16.5" customHeight="1">
      <c r="A65" s="90"/>
    </row>
    <row r="66" ht="16.5" customHeight="1">
      <c r="A66" s="9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90"/>
    </row>
    <row r="74" ht="16.5" customHeight="1">
      <c r="A74" s="90"/>
    </row>
    <row r="75" ht="16.5" customHeight="1">
      <c r="A75" s="90"/>
    </row>
    <row r="76" ht="16.5" customHeight="1">
      <c r="A76" s="90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42">
      <selection activeCell="E51" sqref="E51"/>
    </sheetView>
  </sheetViews>
  <sheetFormatPr defaultColWidth="9.00390625" defaultRowHeight="13.5"/>
  <cols>
    <col min="1" max="1" width="5.875" style="89" customWidth="1"/>
    <col min="2" max="2" width="9.25390625" style="89" bestFit="1" customWidth="1"/>
    <col min="3" max="3" width="9.125" style="89" hidden="1" customWidth="1"/>
    <col min="4" max="4" width="7.75390625" style="89" hidden="1" customWidth="1"/>
    <col min="5" max="6" width="13.50390625" style="101" customWidth="1"/>
    <col min="7" max="7" width="13.50390625" style="101" hidden="1" customWidth="1"/>
    <col min="8" max="8" width="2.625" style="101" customWidth="1"/>
    <col min="9" max="9" width="7.75390625" style="101" hidden="1" customWidth="1"/>
    <col min="10" max="11" width="13.50390625" style="101" customWidth="1"/>
    <col min="12" max="12" width="13.50390625" style="101" hidden="1" customWidth="1"/>
    <col min="13" max="13" width="2.625" style="101" customWidth="1"/>
    <col min="14" max="14" width="7.75390625" style="101" hidden="1" customWidth="1"/>
    <col min="15" max="16" width="13.50390625" style="101" customWidth="1"/>
  </cols>
  <sheetData>
    <row r="1" spans="1:16" ht="13.5">
      <c r="A1" s="6">
        <v>1</v>
      </c>
      <c r="B1" s="84">
        <v>40271</v>
      </c>
      <c r="C1" s="85"/>
      <c r="D1" s="86" t="s">
        <v>51</v>
      </c>
      <c r="E1" s="99" t="s">
        <v>52</v>
      </c>
      <c r="F1" s="99" t="s">
        <v>53</v>
      </c>
      <c r="G1" s="99" t="s">
        <v>54</v>
      </c>
      <c r="H1" s="100"/>
      <c r="I1" s="99" t="s">
        <v>55</v>
      </c>
      <c r="J1" s="99" t="s">
        <v>56</v>
      </c>
      <c r="K1" s="99" t="s">
        <v>54</v>
      </c>
      <c r="L1" s="99" t="s">
        <v>57</v>
      </c>
      <c r="M1" s="100"/>
      <c r="N1" s="99" t="s">
        <v>58</v>
      </c>
      <c r="O1" s="99" t="s">
        <v>57</v>
      </c>
      <c r="P1" s="99" t="s">
        <v>59</v>
      </c>
    </row>
    <row r="2" spans="1:16" s="110" customFormat="1" ht="13.5">
      <c r="A2" s="104"/>
      <c r="B2" s="105"/>
      <c r="C2" s="106"/>
      <c r="D2" s="107"/>
      <c r="E2" s="108">
        <v>15</v>
      </c>
      <c r="F2" s="108">
        <v>13</v>
      </c>
      <c r="G2" s="108"/>
      <c r="H2" s="109"/>
      <c r="I2" s="108"/>
      <c r="J2" s="108">
        <v>11</v>
      </c>
      <c r="K2" s="108">
        <v>12</v>
      </c>
      <c r="L2" s="108"/>
      <c r="M2" s="109"/>
      <c r="N2" s="108"/>
      <c r="O2" s="108">
        <v>10</v>
      </c>
      <c r="P2" s="108">
        <v>18</v>
      </c>
    </row>
    <row r="3" spans="1:16" ht="13.5">
      <c r="A3" s="6">
        <v>2</v>
      </c>
      <c r="B3" s="84">
        <v>40278</v>
      </c>
      <c r="C3" s="85"/>
      <c r="D3" s="86" t="s">
        <v>60</v>
      </c>
      <c r="E3" s="99" t="s">
        <v>61</v>
      </c>
      <c r="F3" s="99" t="s">
        <v>62</v>
      </c>
      <c r="G3" s="99" t="s">
        <v>63</v>
      </c>
      <c r="H3" s="100"/>
      <c r="I3" s="99" t="s">
        <v>64</v>
      </c>
      <c r="J3" s="99" t="s">
        <v>63</v>
      </c>
      <c r="K3" s="99" t="s">
        <v>65</v>
      </c>
      <c r="L3" s="99" t="s">
        <v>61</v>
      </c>
      <c r="M3" s="100"/>
      <c r="N3" s="99" t="s">
        <v>66</v>
      </c>
      <c r="O3" s="99" t="s">
        <v>67</v>
      </c>
      <c r="P3" s="99" t="s">
        <v>68</v>
      </c>
    </row>
    <row r="4" spans="1:16" s="110" customFormat="1" ht="13.5">
      <c r="A4" s="104"/>
      <c r="B4" s="105"/>
      <c r="C4" s="106"/>
      <c r="D4" s="107"/>
      <c r="E4" s="108">
        <v>14</v>
      </c>
      <c r="F4" s="108">
        <v>11</v>
      </c>
      <c r="G4" s="108"/>
      <c r="H4" s="109"/>
      <c r="I4" s="108"/>
      <c r="J4" s="108">
        <v>15</v>
      </c>
      <c r="K4" s="108">
        <v>12</v>
      </c>
      <c r="L4" s="108"/>
      <c r="M4" s="109"/>
      <c r="N4" s="108"/>
      <c r="O4" s="108">
        <v>11</v>
      </c>
      <c r="P4" s="108">
        <v>11</v>
      </c>
    </row>
    <row r="5" spans="1:16" ht="13.5">
      <c r="A5" s="6">
        <v>3</v>
      </c>
      <c r="B5" s="84">
        <v>40285</v>
      </c>
      <c r="C5" s="85"/>
      <c r="D5" s="86" t="s">
        <v>69</v>
      </c>
      <c r="E5" s="99" t="s">
        <v>56</v>
      </c>
      <c r="F5" s="99" t="s">
        <v>63</v>
      </c>
      <c r="G5" s="99" t="s">
        <v>62</v>
      </c>
      <c r="H5" s="100"/>
      <c r="I5" s="99" t="s">
        <v>70</v>
      </c>
      <c r="J5" s="103" t="s">
        <v>62</v>
      </c>
      <c r="K5" s="103" t="s">
        <v>52</v>
      </c>
      <c r="L5" s="99" t="s">
        <v>71</v>
      </c>
      <c r="M5" s="100"/>
      <c r="N5" s="99" t="s">
        <v>72</v>
      </c>
      <c r="O5" s="99" t="s">
        <v>73</v>
      </c>
      <c r="P5" s="99" t="s">
        <v>71</v>
      </c>
    </row>
    <row r="6" spans="1:16" s="110" customFormat="1" ht="13.5">
      <c r="A6" s="104"/>
      <c r="B6" s="105"/>
      <c r="C6" s="106"/>
      <c r="D6" s="107"/>
      <c r="E6" s="108">
        <v>12</v>
      </c>
      <c r="F6" s="108">
        <v>18</v>
      </c>
      <c r="G6" s="108"/>
      <c r="H6" s="109"/>
      <c r="I6" s="108"/>
      <c r="J6" s="111">
        <v>9</v>
      </c>
      <c r="K6" s="111">
        <v>11</v>
      </c>
      <c r="L6" s="108"/>
      <c r="M6" s="109"/>
      <c r="N6" s="108"/>
      <c r="O6" s="108">
        <v>11</v>
      </c>
      <c r="P6" s="108">
        <v>12</v>
      </c>
    </row>
    <row r="7" spans="1:16" ht="13.5">
      <c r="A7" s="6">
        <v>4</v>
      </c>
      <c r="B7" s="84">
        <v>40292</v>
      </c>
      <c r="C7" s="85"/>
      <c r="D7" s="86" t="s">
        <v>74</v>
      </c>
      <c r="E7" s="103" t="s">
        <v>61</v>
      </c>
      <c r="F7" s="103" t="s">
        <v>53</v>
      </c>
      <c r="G7" s="99" t="s">
        <v>73</v>
      </c>
      <c r="H7" s="100"/>
      <c r="I7" s="99" t="s">
        <v>75</v>
      </c>
      <c r="J7" s="99" t="s">
        <v>68</v>
      </c>
      <c r="K7" s="99" t="s">
        <v>73</v>
      </c>
      <c r="L7" s="99" t="s">
        <v>53</v>
      </c>
      <c r="M7" s="100"/>
      <c r="N7" s="99" t="s">
        <v>76</v>
      </c>
      <c r="O7" s="99" t="s">
        <v>54</v>
      </c>
      <c r="P7" s="99" t="s">
        <v>65</v>
      </c>
    </row>
    <row r="8" spans="1:16" s="110" customFormat="1" ht="13.5">
      <c r="A8" s="104"/>
      <c r="B8" s="105"/>
      <c r="C8" s="106"/>
      <c r="D8" s="107"/>
      <c r="E8" s="111">
        <v>13</v>
      </c>
      <c r="F8" s="111">
        <v>9</v>
      </c>
      <c r="G8" s="108"/>
      <c r="H8" s="109"/>
      <c r="I8" s="108"/>
      <c r="J8" s="108">
        <v>11</v>
      </c>
      <c r="K8" s="108">
        <v>10</v>
      </c>
      <c r="L8" s="108"/>
      <c r="M8" s="109"/>
      <c r="N8" s="108"/>
      <c r="O8" s="108">
        <v>14</v>
      </c>
      <c r="P8" s="108">
        <v>10</v>
      </c>
    </row>
    <row r="9" spans="1:16" ht="13.5">
      <c r="A9" s="6">
        <v>5</v>
      </c>
      <c r="B9" s="84">
        <v>40299</v>
      </c>
      <c r="C9" s="85"/>
      <c r="D9" s="86" t="s">
        <v>77</v>
      </c>
      <c r="E9" s="102" t="s">
        <v>62</v>
      </c>
      <c r="F9" s="102" t="s">
        <v>53</v>
      </c>
      <c r="G9" s="99" t="s">
        <v>59</v>
      </c>
      <c r="H9" s="100"/>
      <c r="I9" s="99" t="s">
        <v>78</v>
      </c>
      <c r="J9" s="99" t="s">
        <v>71</v>
      </c>
      <c r="K9" s="99" t="s">
        <v>59</v>
      </c>
      <c r="L9" s="99" t="s">
        <v>62</v>
      </c>
      <c r="M9" s="100"/>
      <c r="N9" s="99" t="s">
        <v>79</v>
      </c>
      <c r="O9" s="99" t="s">
        <v>54</v>
      </c>
      <c r="P9" s="99" t="s">
        <v>63</v>
      </c>
    </row>
    <row r="10" spans="1:16" s="110" customFormat="1" ht="13.5">
      <c r="A10" s="104"/>
      <c r="B10" s="105"/>
      <c r="C10" s="106"/>
      <c r="D10" s="107"/>
      <c r="E10" s="112" t="s">
        <v>149</v>
      </c>
      <c r="F10" s="112">
        <v>5</v>
      </c>
      <c r="G10" s="108"/>
      <c r="H10" s="109"/>
      <c r="I10" s="108"/>
      <c r="J10" s="108">
        <v>12</v>
      </c>
      <c r="K10" s="108">
        <v>15</v>
      </c>
      <c r="L10" s="108"/>
      <c r="M10" s="109"/>
      <c r="N10" s="108"/>
      <c r="O10" s="108">
        <v>12</v>
      </c>
      <c r="P10" s="108">
        <v>13</v>
      </c>
    </row>
    <row r="11" spans="1:16" ht="13.5">
      <c r="A11" s="6">
        <v>6</v>
      </c>
      <c r="B11" s="84">
        <v>40306</v>
      </c>
      <c r="C11" s="85"/>
      <c r="D11" s="86" t="s">
        <v>80</v>
      </c>
      <c r="E11" s="99" t="s">
        <v>61</v>
      </c>
      <c r="F11" s="99" t="s">
        <v>52</v>
      </c>
      <c r="G11" s="99" t="s">
        <v>67</v>
      </c>
      <c r="H11" s="100"/>
      <c r="I11" s="99" t="s">
        <v>81</v>
      </c>
      <c r="J11" s="99" t="s">
        <v>67</v>
      </c>
      <c r="K11" s="99" t="s">
        <v>57</v>
      </c>
      <c r="L11" s="99" t="s">
        <v>52</v>
      </c>
      <c r="M11" s="100"/>
      <c r="N11" s="99" t="s">
        <v>82</v>
      </c>
      <c r="O11" s="103" t="s">
        <v>56</v>
      </c>
      <c r="P11" s="103" t="s">
        <v>65</v>
      </c>
    </row>
    <row r="12" spans="1:16" s="110" customFormat="1" ht="13.5">
      <c r="A12" s="104"/>
      <c r="B12" s="105"/>
      <c r="C12" s="106"/>
      <c r="D12" s="107"/>
      <c r="E12" s="108">
        <v>15</v>
      </c>
      <c r="F12" s="108">
        <v>13</v>
      </c>
      <c r="G12" s="108"/>
      <c r="H12" s="109"/>
      <c r="I12" s="108"/>
      <c r="J12" s="108">
        <v>10</v>
      </c>
      <c r="K12" s="108">
        <v>10</v>
      </c>
      <c r="L12" s="108"/>
      <c r="M12" s="109"/>
      <c r="N12" s="108"/>
      <c r="O12" s="111">
        <v>14</v>
      </c>
      <c r="P12" s="111">
        <v>9</v>
      </c>
    </row>
    <row r="13" spans="1:16" ht="13.5">
      <c r="A13" s="6">
        <v>7</v>
      </c>
      <c r="B13" s="84">
        <v>40313</v>
      </c>
      <c r="C13" s="85"/>
      <c r="D13" s="86" t="s">
        <v>83</v>
      </c>
      <c r="E13" s="99" t="s">
        <v>68</v>
      </c>
      <c r="F13" s="99" t="s">
        <v>71</v>
      </c>
      <c r="G13" s="99" t="s">
        <v>53</v>
      </c>
      <c r="H13" s="100"/>
      <c r="I13" s="99" t="s">
        <v>84</v>
      </c>
      <c r="J13" s="103" t="s">
        <v>52</v>
      </c>
      <c r="K13" s="103" t="s">
        <v>53</v>
      </c>
      <c r="L13" s="99" t="s">
        <v>54</v>
      </c>
      <c r="M13" s="100"/>
      <c r="N13" s="99" t="s">
        <v>85</v>
      </c>
      <c r="O13" s="99" t="s">
        <v>56</v>
      </c>
      <c r="P13" s="99" t="s">
        <v>54</v>
      </c>
    </row>
    <row r="14" spans="1:16" s="110" customFormat="1" ht="13.5">
      <c r="A14" s="104"/>
      <c r="B14" s="105"/>
      <c r="C14" s="106"/>
      <c r="D14" s="107"/>
      <c r="E14" s="108">
        <v>14</v>
      </c>
      <c r="F14" s="108">
        <v>9</v>
      </c>
      <c r="G14" s="108"/>
      <c r="H14" s="109"/>
      <c r="I14" s="108"/>
      <c r="J14" s="111">
        <v>15</v>
      </c>
      <c r="K14" s="111">
        <v>10</v>
      </c>
      <c r="L14" s="108"/>
      <c r="M14" s="109"/>
      <c r="N14" s="108"/>
      <c r="O14" s="108">
        <v>13</v>
      </c>
      <c r="P14" s="108">
        <v>16</v>
      </c>
    </row>
    <row r="15" spans="1:16" ht="13.5">
      <c r="A15" s="6">
        <v>8</v>
      </c>
      <c r="B15" s="84">
        <v>40320</v>
      </c>
      <c r="C15" s="85" t="s">
        <v>86</v>
      </c>
      <c r="D15" s="86" t="s">
        <v>87</v>
      </c>
      <c r="E15" s="99" t="s">
        <v>68</v>
      </c>
      <c r="F15" s="99" t="s">
        <v>59</v>
      </c>
      <c r="G15" s="99" t="s">
        <v>73</v>
      </c>
      <c r="H15" s="100"/>
      <c r="I15" s="99" t="s">
        <v>88</v>
      </c>
      <c r="J15" s="99" t="s">
        <v>67</v>
      </c>
      <c r="K15" s="99" t="s">
        <v>73</v>
      </c>
      <c r="L15" s="99" t="s">
        <v>59</v>
      </c>
      <c r="M15" s="100"/>
      <c r="N15" s="99" t="s">
        <v>89</v>
      </c>
      <c r="O15" s="99" t="s">
        <v>57</v>
      </c>
      <c r="P15" s="99" t="s">
        <v>71</v>
      </c>
    </row>
    <row r="16" spans="1:16" s="110" customFormat="1" ht="13.5">
      <c r="A16" s="104"/>
      <c r="B16" s="105"/>
      <c r="C16" s="106"/>
      <c r="D16" s="107"/>
      <c r="E16" s="108">
        <v>14</v>
      </c>
      <c r="F16" s="108">
        <v>9</v>
      </c>
      <c r="G16" s="108"/>
      <c r="H16" s="109"/>
      <c r="I16" s="108"/>
      <c r="J16" s="108">
        <v>11</v>
      </c>
      <c r="K16" s="108">
        <v>9</v>
      </c>
      <c r="L16" s="108"/>
      <c r="M16" s="109"/>
      <c r="N16" s="108"/>
      <c r="O16" s="108">
        <v>12</v>
      </c>
      <c r="P16" s="108">
        <v>17</v>
      </c>
    </row>
    <row r="17" spans="1:16" ht="13.5">
      <c r="A17" s="6">
        <v>9</v>
      </c>
      <c r="B17" s="84">
        <v>40327</v>
      </c>
      <c r="C17" s="85" t="s">
        <v>90</v>
      </c>
      <c r="D17" s="86" t="s">
        <v>91</v>
      </c>
      <c r="E17" s="99" t="s">
        <v>73</v>
      </c>
      <c r="F17" s="99" t="s">
        <v>59</v>
      </c>
      <c r="G17" s="99" t="s">
        <v>57</v>
      </c>
      <c r="H17" s="100"/>
      <c r="I17" s="99" t="s">
        <v>92</v>
      </c>
      <c r="J17" s="102" t="s">
        <v>68</v>
      </c>
      <c r="K17" s="102" t="s">
        <v>57</v>
      </c>
      <c r="L17" s="99" t="s">
        <v>71</v>
      </c>
      <c r="M17" s="100"/>
      <c r="N17" s="99" t="s">
        <v>93</v>
      </c>
      <c r="O17" s="99" t="s">
        <v>67</v>
      </c>
      <c r="P17" s="99" t="s">
        <v>71</v>
      </c>
    </row>
    <row r="18" spans="1:16" s="110" customFormat="1" ht="13.5">
      <c r="A18" s="104"/>
      <c r="B18" s="105"/>
      <c r="C18" s="106"/>
      <c r="D18" s="107"/>
      <c r="E18" s="108">
        <v>12</v>
      </c>
      <c r="F18" s="108">
        <v>11</v>
      </c>
      <c r="G18" s="108"/>
      <c r="H18" s="109"/>
      <c r="I18" s="108"/>
      <c r="J18" s="112">
        <v>10</v>
      </c>
      <c r="K18" s="112">
        <v>5</v>
      </c>
      <c r="L18" s="108"/>
      <c r="M18" s="109"/>
      <c r="N18" s="108"/>
      <c r="O18" s="108">
        <v>10</v>
      </c>
      <c r="P18" s="108">
        <v>12</v>
      </c>
    </row>
    <row r="19" spans="1:16" ht="13.5">
      <c r="A19" s="6">
        <v>10</v>
      </c>
      <c r="B19" s="84">
        <v>40334</v>
      </c>
      <c r="C19" s="85"/>
      <c r="D19" s="86" t="s">
        <v>94</v>
      </c>
      <c r="E19" s="103" t="s">
        <v>61</v>
      </c>
      <c r="F19" s="103" t="s">
        <v>62</v>
      </c>
      <c r="G19" s="99" t="s">
        <v>63</v>
      </c>
      <c r="H19" s="100"/>
      <c r="I19" s="99" t="s">
        <v>95</v>
      </c>
      <c r="J19" s="99" t="s">
        <v>63</v>
      </c>
      <c r="K19" s="99" t="s">
        <v>65</v>
      </c>
      <c r="L19" s="99" t="s">
        <v>61</v>
      </c>
      <c r="M19" s="100"/>
      <c r="N19" s="99" t="s">
        <v>96</v>
      </c>
      <c r="O19" s="99" t="s">
        <v>67</v>
      </c>
      <c r="P19" s="99" t="s">
        <v>59</v>
      </c>
    </row>
    <row r="20" spans="1:16" s="110" customFormat="1" ht="13.5">
      <c r="A20" s="104"/>
      <c r="B20" s="105"/>
      <c r="C20" s="106"/>
      <c r="D20" s="107"/>
      <c r="E20" s="111">
        <v>15</v>
      </c>
      <c r="F20" s="111">
        <v>10</v>
      </c>
      <c r="G20" s="108"/>
      <c r="H20" s="109"/>
      <c r="I20" s="108"/>
      <c r="J20" s="108">
        <v>11</v>
      </c>
      <c r="K20" s="108">
        <v>10</v>
      </c>
      <c r="L20" s="108"/>
      <c r="M20" s="109"/>
      <c r="N20" s="108"/>
      <c r="O20" s="108">
        <v>11</v>
      </c>
      <c r="P20" s="108">
        <v>17</v>
      </c>
    </row>
    <row r="21" spans="1:17" ht="16.5" customHeight="1">
      <c r="A21" s="6">
        <v>11</v>
      </c>
      <c r="B21" s="84">
        <v>40341</v>
      </c>
      <c r="C21" s="85"/>
      <c r="D21" s="86" t="s">
        <v>97</v>
      </c>
      <c r="E21" s="15" t="s">
        <v>62</v>
      </c>
      <c r="F21" s="15" t="s">
        <v>52</v>
      </c>
      <c r="G21" s="87" t="s">
        <v>56</v>
      </c>
      <c r="H21" s="6"/>
      <c r="I21" s="15" t="s">
        <v>98</v>
      </c>
      <c r="J21" s="15" t="s">
        <v>56</v>
      </c>
      <c r="K21" s="15" t="s">
        <v>63</v>
      </c>
      <c r="L21" s="87" t="s">
        <v>62</v>
      </c>
      <c r="M21" s="6"/>
      <c r="N21" s="15" t="s">
        <v>99</v>
      </c>
      <c r="O21" s="15" t="s">
        <v>73</v>
      </c>
      <c r="P21" s="15" t="s">
        <v>57</v>
      </c>
      <c r="Q21" s="6"/>
    </row>
    <row r="22" spans="1:17" s="110" customFormat="1" ht="16.5" customHeight="1">
      <c r="A22" s="104"/>
      <c r="B22" s="105"/>
      <c r="C22" s="106"/>
      <c r="D22" s="107"/>
      <c r="E22" s="39">
        <v>12</v>
      </c>
      <c r="F22" s="39">
        <v>14</v>
      </c>
      <c r="G22" s="108"/>
      <c r="H22" s="104"/>
      <c r="I22" s="39"/>
      <c r="J22" s="39">
        <v>11</v>
      </c>
      <c r="K22" s="39">
        <v>17</v>
      </c>
      <c r="L22" s="108"/>
      <c r="M22" s="104"/>
      <c r="N22" s="39"/>
      <c r="O22" s="39">
        <v>11</v>
      </c>
      <c r="P22" s="39">
        <v>14</v>
      </c>
      <c r="Q22" s="104"/>
    </row>
    <row r="23" spans="1:17" ht="16.5" customHeight="1">
      <c r="A23" s="6">
        <v>12</v>
      </c>
      <c r="B23" s="84">
        <v>40348</v>
      </c>
      <c r="C23" s="85"/>
      <c r="D23" s="86" t="s">
        <v>100</v>
      </c>
      <c r="E23" s="115" t="s">
        <v>67</v>
      </c>
      <c r="F23" s="115" t="s">
        <v>68</v>
      </c>
      <c r="G23" s="87" t="s">
        <v>54</v>
      </c>
      <c r="H23" s="6"/>
      <c r="I23" s="15" t="s">
        <v>101</v>
      </c>
      <c r="J23" s="15" t="s">
        <v>54</v>
      </c>
      <c r="K23" s="15" t="s">
        <v>65</v>
      </c>
      <c r="L23" s="87" t="s">
        <v>61</v>
      </c>
      <c r="M23" s="6"/>
      <c r="N23" s="15" t="s">
        <v>102</v>
      </c>
      <c r="O23" s="114" t="s">
        <v>61</v>
      </c>
      <c r="P23" s="114" t="s">
        <v>53</v>
      </c>
      <c r="Q23" s="35"/>
    </row>
    <row r="24" spans="1:17" s="110" customFormat="1" ht="16.5" customHeight="1">
      <c r="A24" s="104"/>
      <c r="B24" s="105"/>
      <c r="C24" s="106"/>
      <c r="D24" s="107"/>
      <c r="E24" s="112">
        <v>9</v>
      </c>
      <c r="F24" s="112">
        <v>9</v>
      </c>
      <c r="G24" s="108"/>
      <c r="H24" s="104"/>
      <c r="I24" s="39"/>
      <c r="J24" s="39">
        <v>13</v>
      </c>
      <c r="K24" s="39">
        <v>13</v>
      </c>
      <c r="L24" s="108"/>
      <c r="M24" s="104"/>
      <c r="N24" s="39"/>
      <c r="O24" s="111">
        <v>13</v>
      </c>
      <c r="P24" s="111">
        <v>8</v>
      </c>
      <c r="Q24" s="73"/>
    </row>
    <row r="25" spans="1:17" ht="16.5" customHeight="1">
      <c r="A25" s="6">
        <v>13</v>
      </c>
      <c r="B25" s="84">
        <v>40355</v>
      </c>
      <c r="C25" s="85"/>
      <c r="D25" s="86" t="s">
        <v>103</v>
      </c>
      <c r="E25" s="15" t="s">
        <v>73</v>
      </c>
      <c r="F25" s="15" t="s">
        <v>71</v>
      </c>
      <c r="G25" s="87" t="s">
        <v>65</v>
      </c>
      <c r="H25" s="6"/>
      <c r="I25" s="15" t="s">
        <v>104</v>
      </c>
      <c r="J25" s="15" t="s">
        <v>56</v>
      </c>
      <c r="K25" s="15" t="s">
        <v>65</v>
      </c>
      <c r="L25" s="87" t="s">
        <v>52</v>
      </c>
      <c r="M25" s="6"/>
      <c r="N25" s="15" t="s">
        <v>105</v>
      </c>
      <c r="O25" s="15" t="s">
        <v>61</v>
      </c>
      <c r="P25" s="15" t="s">
        <v>52</v>
      </c>
      <c r="Q25" s="6"/>
    </row>
    <row r="26" spans="1:17" s="110" customFormat="1" ht="16.5" customHeight="1">
      <c r="A26" s="104"/>
      <c r="B26" s="105"/>
      <c r="C26" s="106"/>
      <c r="D26" s="107"/>
      <c r="E26" s="39">
        <v>9</v>
      </c>
      <c r="F26" s="39">
        <v>16</v>
      </c>
      <c r="G26" s="108"/>
      <c r="H26" s="104"/>
      <c r="I26" s="39"/>
      <c r="J26" s="39">
        <v>14</v>
      </c>
      <c r="K26" s="39">
        <v>11</v>
      </c>
      <c r="L26" s="108"/>
      <c r="M26" s="104"/>
      <c r="N26" s="39"/>
      <c r="O26" s="39">
        <v>14</v>
      </c>
      <c r="P26" s="39">
        <v>13</v>
      </c>
      <c r="Q26" s="104"/>
    </row>
    <row r="27" spans="1:17" ht="16.5" customHeight="1">
      <c r="A27" s="6">
        <v>14</v>
      </c>
      <c r="B27" s="84">
        <v>40362</v>
      </c>
      <c r="C27" s="85"/>
      <c r="D27" s="86" t="s">
        <v>106</v>
      </c>
      <c r="E27" s="15" t="s">
        <v>57</v>
      </c>
      <c r="F27" s="15" t="s">
        <v>59</v>
      </c>
      <c r="G27" s="87" t="s">
        <v>63</v>
      </c>
      <c r="H27" s="6"/>
      <c r="I27" s="15" t="s">
        <v>107</v>
      </c>
      <c r="J27" s="15" t="s">
        <v>54</v>
      </c>
      <c r="K27" s="15" t="s">
        <v>63</v>
      </c>
      <c r="L27" s="87" t="s">
        <v>53</v>
      </c>
      <c r="M27" s="6"/>
      <c r="N27" s="15" t="s">
        <v>108</v>
      </c>
      <c r="O27" s="15" t="s">
        <v>62</v>
      </c>
      <c r="P27" s="15" t="s">
        <v>53</v>
      </c>
      <c r="Q27" s="6"/>
    </row>
    <row r="28" spans="1:17" s="110" customFormat="1" ht="16.5" customHeight="1">
      <c r="A28" s="104"/>
      <c r="B28" s="105"/>
      <c r="C28" s="106"/>
      <c r="D28" s="107"/>
      <c r="E28" s="39">
        <v>13</v>
      </c>
      <c r="F28" s="39">
        <v>9</v>
      </c>
      <c r="G28" s="108"/>
      <c r="H28" s="104"/>
      <c r="I28" s="39"/>
      <c r="J28" s="39" t="s">
        <v>150</v>
      </c>
      <c r="K28" s="39" t="s">
        <v>149</v>
      </c>
      <c r="L28" s="108"/>
      <c r="M28" s="104"/>
      <c r="N28" s="39"/>
      <c r="O28" s="39">
        <v>12</v>
      </c>
      <c r="P28" s="39">
        <v>8</v>
      </c>
      <c r="Q28" s="104"/>
    </row>
    <row r="29" spans="1:17" ht="16.5" customHeight="1">
      <c r="A29" s="6">
        <v>15</v>
      </c>
      <c r="B29" s="84">
        <v>40369</v>
      </c>
      <c r="C29" s="85"/>
      <c r="D29" s="86" t="s">
        <v>109</v>
      </c>
      <c r="E29" s="15" t="s">
        <v>56</v>
      </c>
      <c r="F29" s="15" t="s">
        <v>54</v>
      </c>
      <c r="G29" s="87" t="s">
        <v>61</v>
      </c>
      <c r="H29" s="6"/>
      <c r="I29" s="15" t="s">
        <v>110</v>
      </c>
      <c r="J29" s="114" t="s">
        <v>61</v>
      </c>
      <c r="K29" s="114" t="s">
        <v>62</v>
      </c>
      <c r="L29" s="87" t="s">
        <v>67</v>
      </c>
      <c r="M29" s="6"/>
      <c r="N29" s="15" t="s">
        <v>111</v>
      </c>
      <c r="O29" s="15" t="s">
        <v>67</v>
      </c>
      <c r="P29" s="15" t="s">
        <v>57</v>
      </c>
      <c r="Q29" s="35"/>
    </row>
    <row r="30" spans="1:17" s="110" customFormat="1" ht="16.5" customHeight="1">
      <c r="A30" s="104"/>
      <c r="B30" s="105"/>
      <c r="C30" s="106"/>
      <c r="D30" s="107"/>
      <c r="E30" s="39">
        <v>17</v>
      </c>
      <c r="F30" s="39">
        <v>13</v>
      </c>
      <c r="G30" s="108"/>
      <c r="H30" s="104"/>
      <c r="I30" s="39"/>
      <c r="J30" s="111">
        <v>15</v>
      </c>
      <c r="K30" s="111">
        <v>7</v>
      </c>
      <c r="L30" s="108"/>
      <c r="M30" s="104"/>
      <c r="N30" s="39"/>
      <c r="O30" s="39">
        <v>11</v>
      </c>
      <c r="P30" s="39">
        <v>14</v>
      </c>
      <c r="Q30" s="73"/>
    </row>
    <row r="31" spans="1:17" ht="16.5" customHeight="1">
      <c r="A31" s="6">
        <v>16</v>
      </c>
      <c r="B31" s="84">
        <v>40376</v>
      </c>
      <c r="C31" s="85"/>
      <c r="D31" s="86" t="s">
        <v>112</v>
      </c>
      <c r="E31" s="15" t="s">
        <v>63</v>
      </c>
      <c r="F31" s="15" t="s">
        <v>65</v>
      </c>
      <c r="G31" s="87" t="s">
        <v>52</v>
      </c>
      <c r="H31" s="6"/>
      <c r="I31" s="15" t="s">
        <v>113</v>
      </c>
      <c r="J31" s="15" t="s">
        <v>52</v>
      </c>
      <c r="K31" s="15" t="s">
        <v>53</v>
      </c>
      <c r="L31" s="87" t="s">
        <v>59</v>
      </c>
      <c r="M31" s="6"/>
      <c r="N31" s="15" t="s">
        <v>114</v>
      </c>
      <c r="O31" s="15" t="s">
        <v>71</v>
      </c>
      <c r="P31" s="15" t="s">
        <v>59</v>
      </c>
      <c r="Q31" s="35"/>
    </row>
    <row r="32" spans="1:17" s="110" customFormat="1" ht="16.5" customHeight="1">
      <c r="A32" s="104"/>
      <c r="B32" s="105"/>
      <c r="C32" s="106"/>
      <c r="D32" s="107"/>
      <c r="E32" s="39">
        <v>13</v>
      </c>
      <c r="F32" s="39">
        <v>12</v>
      </c>
      <c r="G32" s="108"/>
      <c r="H32" s="104"/>
      <c r="I32" s="39"/>
      <c r="J32" s="39">
        <v>12</v>
      </c>
      <c r="K32" s="39">
        <v>10</v>
      </c>
      <c r="L32" s="108"/>
      <c r="M32" s="104"/>
      <c r="N32" s="39"/>
      <c r="O32" s="39"/>
      <c r="P32" s="39"/>
      <c r="Q32" s="73"/>
    </row>
    <row r="33" spans="1:17" ht="16.5" customHeight="1">
      <c r="A33" s="6">
        <v>17</v>
      </c>
      <c r="B33" s="84">
        <v>40383</v>
      </c>
      <c r="C33" s="85"/>
      <c r="D33" s="86" t="s">
        <v>115</v>
      </c>
      <c r="E33" s="15" t="s">
        <v>68</v>
      </c>
      <c r="F33" s="15" t="s">
        <v>73</v>
      </c>
      <c r="G33" s="87" t="s">
        <v>56</v>
      </c>
      <c r="H33" s="6"/>
      <c r="I33" s="15" t="s">
        <v>116</v>
      </c>
      <c r="J33" s="15" t="s">
        <v>56</v>
      </c>
      <c r="K33" s="15" t="s">
        <v>63</v>
      </c>
      <c r="L33" s="87" t="s">
        <v>73</v>
      </c>
      <c r="M33" s="6"/>
      <c r="N33" s="15" t="s">
        <v>117</v>
      </c>
      <c r="O33" s="15" t="s">
        <v>61</v>
      </c>
      <c r="P33" s="15" t="s">
        <v>52</v>
      </c>
      <c r="Q33" s="6"/>
    </row>
    <row r="34" spans="1:17" s="110" customFormat="1" ht="16.5" customHeight="1">
      <c r="A34" s="104"/>
      <c r="B34" s="105"/>
      <c r="C34" s="106"/>
      <c r="D34" s="107"/>
      <c r="E34" s="39">
        <v>12</v>
      </c>
      <c r="F34" s="39">
        <v>16</v>
      </c>
      <c r="G34" s="108"/>
      <c r="H34" s="104"/>
      <c r="I34" s="39"/>
      <c r="J34" s="39">
        <v>18</v>
      </c>
      <c r="K34" s="39">
        <v>13</v>
      </c>
      <c r="L34" s="108"/>
      <c r="M34" s="104"/>
      <c r="N34" s="39"/>
      <c r="O34" s="39">
        <v>13</v>
      </c>
      <c r="P34" s="39">
        <v>15</v>
      </c>
      <c r="Q34" s="104"/>
    </row>
    <row r="35" spans="1:17" ht="16.5" customHeight="1">
      <c r="A35" s="6">
        <v>18</v>
      </c>
      <c r="B35" s="84">
        <v>40397</v>
      </c>
      <c r="C35" s="85"/>
      <c r="D35" s="86" t="s">
        <v>118</v>
      </c>
      <c r="E35" s="114" t="s">
        <v>62</v>
      </c>
      <c r="F35" s="114" t="s">
        <v>53</v>
      </c>
      <c r="G35" s="87" t="s">
        <v>71</v>
      </c>
      <c r="H35" s="6"/>
      <c r="I35" s="15" t="s">
        <v>119</v>
      </c>
      <c r="J35" s="15" t="s">
        <v>57</v>
      </c>
      <c r="K35" s="15" t="s">
        <v>71</v>
      </c>
      <c r="L35" s="87" t="s">
        <v>54</v>
      </c>
      <c r="M35" s="6"/>
      <c r="N35" s="15" t="s">
        <v>120</v>
      </c>
      <c r="O35" s="114" t="s">
        <v>54</v>
      </c>
      <c r="P35" s="114" t="s">
        <v>65</v>
      </c>
      <c r="Q35" s="6"/>
    </row>
    <row r="36" spans="1:17" s="110" customFormat="1" ht="16.5" customHeight="1">
      <c r="A36" s="104"/>
      <c r="B36" s="105"/>
      <c r="C36" s="106"/>
      <c r="D36" s="107"/>
      <c r="E36" s="111">
        <v>9</v>
      </c>
      <c r="F36" s="111">
        <v>8</v>
      </c>
      <c r="G36" s="108"/>
      <c r="H36" s="104"/>
      <c r="I36" s="39"/>
      <c r="J36" s="39">
        <v>13</v>
      </c>
      <c r="K36" s="39">
        <v>10</v>
      </c>
      <c r="L36" s="108"/>
      <c r="M36" s="104"/>
      <c r="N36" s="39"/>
      <c r="O36" s="111">
        <v>8</v>
      </c>
      <c r="P36" s="111">
        <v>12</v>
      </c>
      <c r="Q36" s="104"/>
    </row>
    <row r="37" spans="1:17" ht="16.5" customHeight="1">
      <c r="A37" s="6">
        <v>19</v>
      </c>
      <c r="B37" s="84">
        <v>40411</v>
      </c>
      <c r="C37" s="85"/>
      <c r="D37" s="86" t="s">
        <v>121</v>
      </c>
      <c r="E37" s="15" t="s">
        <v>62</v>
      </c>
      <c r="F37" s="15" t="s">
        <v>52</v>
      </c>
      <c r="G37" s="87" t="s">
        <v>67</v>
      </c>
      <c r="H37" s="6"/>
      <c r="I37" s="15" t="s">
        <v>122</v>
      </c>
      <c r="J37" s="15" t="s">
        <v>67</v>
      </c>
      <c r="K37" s="15" t="s">
        <v>73</v>
      </c>
      <c r="L37" s="87" t="s">
        <v>62</v>
      </c>
      <c r="M37" s="6"/>
      <c r="N37" s="15" t="s">
        <v>123</v>
      </c>
      <c r="O37" s="15" t="s">
        <v>54</v>
      </c>
      <c r="P37" s="15" t="s">
        <v>63</v>
      </c>
      <c r="Q37" s="35"/>
    </row>
    <row r="38" spans="1:17" s="110" customFormat="1" ht="16.5" customHeight="1">
      <c r="A38" s="104"/>
      <c r="B38" s="105"/>
      <c r="C38" s="106"/>
      <c r="D38" s="107"/>
      <c r="E38" s="39">
        <v>8</v>
      </c>
      <c r="F38" s="39">
        <v>11</v>
      </c>
      <c r="G38" s="108"/>
      <c r="H38" s="104"/>
      <c r="I38" s="39"/>
      <c r="J38" s="39"/>
      <c r="K38" s="39"/>
      <c r="L38" s="108"/>
      <c r="M38" s="104"/>
      <c r="N38" s="39"/>
      <c r="O38" s="39"/>
      <c r="P38" s="39"/>
      <c r="Q38" s="73"/>
    </row>
    <row r="39" spans="1:17" ht="16.5" customHeight="1">
      <c r="A39" s="6">
        <v>20</v>
      </c>
      <c r="B39" s="84">
        <v>40418</v>
      </c>
      <c r="C39" s="85"/>
      <c r="D39" s="86" t="s">
        <v>124</v>
      </c>
      <c r="E39" s="115" t="s">
        <v>61</v>
      </c>
      <c r="F39" s="115" t="s">
        <v>53</v>
      </c>
      <c r="G39" s="87" t="s">
        <v>59</v>
      </c>
      <c r="H39" s="6"/>
      <c r="I39" s="15" t="s">
        <v>125</v>
      </c>
      <c r="J39" s="15" t="s">
        <v>68</v>
      </c>
      <c r="K39" s="15" t="s">
        <v>59</v>
      </c>
      <c r="L39" s="87" t="s">
        <v>65</v>
      </c>
      <c r="M39" s="6"/>
      <c r="N39" s="15" t="s">
        <v>126</v>
      </c>
      <c r="O39" s="15" t="s">
        <v>56</v>
      </c>
      <c r="P39" s="15" t="s">
        <v>65</v>
      </c>
      <c r="Q39" s="35"/>
    </row>
    <row r="40" spans="1:17" s="110" customFormat="1" ht="16.5" customHeight="1">
      <c r="A40" s="104"/>
      <c r="B40" s="105"/>
      <c r="C40" s="106"/>
      <c r="D40" s="107"/>
      <c r="E40" s="112">
        <v>13</v>
      </c>
      <c r="F40" s="112" t="s">
        <v>165</v>
      </c>
      <c r="G40" s="108"/>
      <c r="H40" s="104"/>
      <c r="I40" s="39"/>
      <c r="J40" s="39">
        <v>12</v>
      </c>
      <c r="K40" s="39">
        <v>10</v>
      </c>
      <c r="L40" s="108"/>
      <c r="M40" s="104"/>
      <c r="N40" s="39"/>
      <c r="O40" s="39">
        <v>17</v>
      </c>
      <c r="P40" s="39">
        <v>11</v>
      </c>
      <c r="Q40" s="73"/>
    </row>
    <row r="41" spans="1:17" ht="16.5" customHeight="1">
      <c r="A41" s="6">
        <v>21</v>
      </c>
      <c r="B41" s="84">
        <v>40425</v>
      </c>
      <c r="C41" s="85"/>
      <c r="D41" s="86" t="s">
        <v>127</v>
      </c>
      <c r="E41" s="15" t="s">
        <v>52</v>
      </c>
      <c r="F41" s="15" t="s">
        <v>53</v>
      </c>
      <c r="G41" s="87" t="s">
        <v>67</v>
      </c>
      <c r="H41" s="6"/>
      <c r="I41" s="15" t="s">
        <v>128</v>
      </c>
      <c r="J41" s="15" t="s">
        <v>67</v>
      </c>
      <c r="K41" s="15" t="s">
        <v>71</v>
      </c>
      <c r="L41" s="87" t="s">
        <v>56</v>
      </c>
      <c r="M41" s="6"/>
      <c r="N41" s="15" t="s">
        <v>55</v>
      </c>
      <c r="O41" s="15" t="s">
        <v>56</v>
      </c>
      <c r="P41" s="15" t="s">
        <v>54</v>
      </c>
      <c r="Q41" s="6"/>
    </row>
    <row r="42" spans="1:17" s="110" customFormat="1" ht="16.5" customHeight="1">
      <c r="A42" s="104"/>
      <c r="B42" s="105"/>
      <c r="C42" s="106"/>
      <c r="D42" s="107"/>
      <c r="E42" s="39">
        <v>12</v>
      </c>
      <c r="F42" s="39">
        <v>10</v>
      </c>
      <c r="G42" s="108"/>
      <c r="H42" s="104"/>
      <c r="I42" s="39"/>
      <c r="J42" s="39">
        <v>17</v>
      </c>
      <c r="K42" s="39">
        <v>9</v>
      </c>
      <c r="L42" s="108"/>
      <c r="M42" s="104"/>
      <c r="N42" s="39"/>
      <c r="O42" s="39"/>
      <c r="P42" s="39"/>
      <c r="Q42" s="104"/>
    </row>
    <row r="43" spans="1:17" ht="16.5" customHeight="1">
      <c r="A43" s="6">
        <v>22</v>
      </c>
      <c r="B43" s="84">
        <v>40432</v>
      </c>
      <c r="C43" s="85"/>
      <c r="D43" s="86" t="s">
        <v>129</v>
      </c>
      <c r="E43" s="15" t="s">
        <v>61</v>
      </c>
      <c r="F43" s="15" t="s">
        <v>62</v>
      </c>
      <c r="G43" s="87" t="s">
        <v>57</v>
      </c>
      <c r="H43" s="6"/>
      <c r="I43" s="15" t="s">
        <v>130</v>
      </c>
      <c r="J43" s="15" t="s">
        <v>68</v>
      </c>
      <c r="K43" s="15" t="s">
        <v>57</v>
      </c>
      <c r="L43" s="87" t="s">
        <v>62</v>
      </c>
      <c r="M43" s="6"/>
      <c r="N43" s="15" t="s">
        <v>131</v>
      </c>
      <c r="O43" s="15" t="s">
        <v>63</v>
      </c>
      <c r="P43" s="15" t="s">
        <v>65</v>
      </c>
      <c r="Q43" s="35"/>
    </row>
    <row r="44" spans="1:17" s="110" customFormat="1" ht="16.5" customHeight="1">
      <c r="A44" s="104"/>
      <c r="B44" s="105"/>
      <c r="C44" s="106"/>
      <c r="D44" s="107"/>
      <c r="E44" s="39">
        <v>11</v>
      </c>
      <c r="F44" s="39">
        <v>10</v>
      </c>
      <c r="G44" s="108"/>
      <c r="H44" s="104"/>
      <c r="I44" s="39"/>
      <c r="J44" s="39">
        <v>11</v>
      </c>
      <c r="K44" s="39">
        <v>11</v>
      </c>
      <c r="L44" s="108"/>
      <c r="M44" s="104"/>
      <c r="N44" s="39"/>
      <c r="O44" s="39">
        <v>16</v>
      </c>
      <c r="P44" s="39">
        <v>11</v>
      </c>
      <c r="Q44" s="73"/>
    </row>
    <row r="45" spans="1:17" ht="16.5" customHeight="1">
      <c r="A45" s="6">
        <v>23</v>
      </c>
      <c r="B45" s="84">
        <v>40439</v>
      </c>
      <c r="C45" s="85"/>
      <c r="D45" s="86" t="s">
        <v>132</v>
      </c>
      <c r="E45" s="15" t="s">
        <v>62</v>
      </c>
      <c r="F45" s="15" t="s">
        <v>52</v>
      </c>
      <c r="G45" s="87" t="s">
        <v>59</v>
      </c>
      <c r="H45" s="6"/>
      <c r="I45" s="15" t="s">
        <v>133</v>
      </c>
      <c r="J45" s="15" t="s">
        <v>73</v>
      </c>
      <c r="K45" s="15" t="s">
        <v>59</v>
      </c>
      <c r="L45" s="87" t="s">
        <v>53</v>
      </c>
      <c r="M45" s="6"/>
      <c r="N45" s="15" t="s">
        <v>134</v>
      </c>
      <c r="O45" s="15" t="s">
        <v>56</v>
      </c>
      <c r="P45" s="15" t="s">
        <v>63</v>
      </c>
      <c r="Q45" s="6"/>
    </row>
    <row r="46" spans="1:17" s="110" customFormat="1" ht="16.5" customHeight="1">
      <c r="A46" s="104"/>
      <c r="B46" s="105"/>
      <c r="C46" s="106"/>
      <c r="D46" s="107"/>
      <c r="E46" s="39">
        <v>8</v>
      </c>
      <c r="F46" s="39">
        <v>11</v>
      </c>
      <c r="G46" s="108"/>
      <c r="H46" s="104"/>
      <c r="I46" s="39"/>
      <c r="J46" s="39">
        <v>9</v>
      </c>
      <c r="K46" s="39">
        <v>10</v>
      </c>
      <c r="L46" s="108"/>
      <c r="M46" s="104"/>
      <c r="N46" s="39"/>
      <c r="O46" s="39">
        <v>14</v>
      </c>
      <c r="P46" s="39">
        <v>13</v>
      </c>
      <c r="Q46" s="104"/>
    </row>
    <row r="47" spans="1:17" ht="16.5" customHeight="1">
      <c r="A47" s="6">
        <v>24</v>
      </c>
      <c r="B47" s="84">
        <v>40446</v>
      </c>
      <c r="C47" s="85"/>
      <c r="D47" s="86" t="s">
        <v>135</v>
      </c>
      <c r="E47" s="15" t="s">
        <v>54</v>
      </c>
      <c r="F47" s="15" t="s">
        <v>65</v>
      </c>
      <c r="G47" s="87" t="s">
        <v>61</v>
      </c>
      <c r="H47" s="6"/>
      <c r="I47" s="15" t="s">
        <v>136</v>
      </c>
      <c r="J47" s="115" t="s">
        <v>61</v>
      </c>
      <c r="K47" s="115" t="s">
        <v>53</v>
      </c>
      <c r="L47" s="87" t="s">
        <v>68</v>
      </c>
      <c r="M47" s="6"/>
      <c r="N47" s="15" t="s">
        <v>137</v>
      </c>
      <c r="O47" s="15" t="s">
        <v>68</v>
      </c>
      <c r="P47" s="15" t="s">
        <v>71</v>
      </c>
      <c r="Q47" s="6"/>
    </row>
    <row r="48" spans="1:17" s="110" customFormat="1" ht="16.5" customHeight="1">
      <c r="A48" s="104"/>
      <c r="B48" s="105"/>
      <c r="C48" s="106"/>
      <c r="D48" s="107"/>
      <c r="E48" s="39">
        <v>9</v>
      </c>
      <c r="F48" s="39">
        <v>11</v>
      </c>
      <c r="G48" s="108"/>
      <c r="H48" s="104"/>
      <c r="I48" s="39"/>
      <c r="J48" s="112">
        <v>11</v>
      </c>
      <c r="K48" s="112" t="s">
        <v>166</v>
      </c>
      <c r="L48" s="108"/>
      <c r="M48" s="104"/>
      <c r="N48" s="39"/>
      <c r="O48" s="39">
        <v>10</v>
      </c>
      <c r="P48" s="39">
        <v>16</v>
      </c>
      <c r="Q48" s="104"/>
    </row>
    <row r="49" spans="1:17" ht="16.5" customHeight="1">
      <c r="A49" s="6">
        <v>25</v>
      </c>
      <c r="B49" s="84">
        <v>40453</v>
      </c>
      <c r="C49" s="85"/>
      <c r="D49" s="86" t="s">
        <v>138</v>
      </c>
      <c r="E49" s="15" t="s">
        <v>56</v>
      </c>
      <c r="F49" s="15" t="s">
        <v>65</v>
      </c>
      <c r="G49" s="87" t="s">
        <v>61</v>
      </c>
      <c r="H49" s="6"/>
      <c r="I49" s="15" t="s">
        <v>139</v>
      </c>
      <c r="J49" s="15" t="s">
        <v>61</v>
      </c>
      <c r="K49" s="15" t="s">
        <v>52</v>
      </c>
      <c r="L49" s="87" t="s">
        <v>56</v>
      </c>
      <c r="M49" s="6"/>
      <c r="N49" s="15" t="s">
        <v>140</v>
      </c>
      <c r="O49" s="15" t="s">
        <v>67</v>
      </c>
      <c r="P49" s="15" t="s">
        <v>59</v>
      </c>
      <c r="Q49" s="35"/>
    </row>
    <row r="50" spans="1:17" s="110" customFormat="1" ht="16.5" customHeight="1">
      <c r="A50" s="104"/>
      <c r="B50" s="105"/>
      <c r="C50" s="106"/>
      <c r="D50" s="107"/>
      <c r="E50" s="39">
        <v>20</v>
      </c>
      <c r="F50" s="39">
        <v>11</v>
      </c>
      <c r="G50" s="108"/>
      <c r="H50" s="104"/>
      <c r="I50" s="39"/>
      <c r="J50" s="39">
        <v>14</v>
      </c>
      <c r="K50" s="39">
        <v>10</v>
      </c>
      <c r="L50" s="108"/>
      <c r="M50" s="104"/>
      <c r="N50" s="39"/>
      <c r="O50" s="39">
        <v>9</v>
      </c>
      <c r="P50" s="39">
        <v>9</v>
      </c>
      <c r="Q50" s="73"/>
    </row>
    <row r="51" spans="1:17" ht="16.5" customHeight="1">
      <c r="A51" s="6">
        <v>26</v>
      </c>
      <c r="B51" s="84">
        <v>40467</v>
      </c>
      <c r="C51" s="85"/>
      <c r="D51" s="86" t="s">
        <v>141</v>
      </c>
      <c r="E51" s="15" t="s">
        <v>54</v>
      </c>
      <c r="F51" s="15" t="s">
        <v>63</v>
      </c>
      <c r="G51" s="87" t="s">
        <v>57</v>
      </c>
      <c r="H51" s="6"/>
      <c r="I51" s="15" t="s">
        <v>142</v>
      </c>
      <c r="J51" s="15" t="s">
        <v>73</v>
      </c>
      <c r="K51" s="15" t="s">
        <v>57</v>
      </c>
      <c r="L51" s="87" t="s">
        <v>54</v>
      </c>
      <c r="M51" s="6"/>
      <c r="N51" s="15" t="s">
        <v>143</v>
      </c>
      <c r="O51" s="15" t="s">
        <v>62</v>
      </c>
      <c r="P51" s="15" t="s">
        <v>53</v>
      </c>
      <c r="Q51" s="35"/>
    </row>
    <row r="52" spans="1:16" s="110" customFormat="1" ht="16.5" customHeight="1">
      <c r="A52" s="113"/>
      <c r="B52" s="105"/>
      <c r="C52" s="106"/>
      <c r="D52" s="107"/>
      <c r="E52" s="39"/>
      <c r="F52" s="39"/>
      <c r="G52" s="108"/>
      <c r="H52" s="104"/>
      <c r="I52" s="39"/>
      <c r="J52" s="39">
        <v>13</v>
      </c>
      <c r="K52" s="39">
        <v>14</v>
      </c>
      <c r="L52" s="108"/>
      <c r="M52" s="104"/>
      <c r="N52" s="39"/>
      <c r="O52" s="39"/>
      <c r="P52" s="39"/>
    </row>
    <row r="53" ht="13.5">
      <c r="A53" s="90"/>
    </row>
    <row r="54" ht="13.5">
      <c r="A54" s="90"/>
    </row>
    <row r="55" ht="13.5">
      <c r="A55" s="90"/>
    </row>
    <row r="56" ht="13.5">
      <c r="A56" s="90"/>
    </row>
    <row r="57" ht="13.5">
      <c r="A57" s="90"/>
    </row>
    <row r="64" ht="13.5">
      <c r="A64" s="90"/>
    </row>
    <row r="65" ht="13.5">
      <c r="A65" s="90"/>
    </row>
    <row r="66" ht="13.5">
      <c r="A66" s="90"/>
    </row>
    <row r="67" ht="13.5">
      <c r="A67" s="90"/>
    </row>
    <row r="68" ht="13.5">
      <c r="A68" s="90"/>
    </row>
    <row r="69" ht="13.5">
      <c r="A69" s="90"/>
    </row>
    <row r="73" ht="13.5">
      <c r="A73" s="90"/>
    </row>
    <row r="74" ht="13.5">
      <c r="A74" s="90"/>
    </row>
    <row r="75" ht="13.5">
      <c r="A75" s="90"/>
    </row>
    <row r="82" ht="13.5">
      <c r="A82" s="90"/>
    </row>
    <row r="83" ht="13.5">
      <c r="A83" s="90"/>
    </row>
    <row r="84" ht="13.5">
      <c r="A84" s="90"/>
    </row>
    <row r="85" ht="13.5">
      <c r="A85" s="90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2" sqref="A2"/>
    </sheetView>
  </sheetViews>
  <sheetFormatPr defaultColWidth="9.00390625" defaultRowHeight="20.25" customHeight="1"/>
  <cols>
    <col min="1" max="1" width="12.00390625" style="2" customWidth="1"/>
    <col min="2" max="2" width="4.25390625" style="2" customWidth="1"/>
    <col min="3" max="3" width="10.625" style="2" bestFit="1" customWidth="1"/>
    <col min="4" max="4" width="1.25" style="2" customWidth="1"/>
    <col min="5" max="5" width="4.75390625" style="2" customWidth="1"/>
    <col min="6" max="6" width="4.125" style="2" bestFit="1" customWidth="1"/>
    <col min="7" max="8" width="4.75390625" style="2" bestFit="1" customWidth="1"/>
    <col min="9" max="9" width="5.125" style="2" bestFit="1" customWidth="1"/>
    <col min="10" max="10" width="5.125" style="2" customWidth="1"/>
    <col min="11" max="16384" width="9.00390625" style="2" customWidth="1"/>
  </cols>
  <sheetData>
    <row r="1" spans="1:10" s="1" customFormat="1" ht="20.25" customHeight="1">
      <c r="A1" s="173" t="s">
        <v>45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1" customFormat="1" ht="20.2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="77" customFormat="1" ht="20.25" customHeight="1">
      <c r="B3" s="78"/>
    </row>
    <row r="4" spans="1:16" s="77" customFormat="1" ht="20.25" customHeight="1">
      <c r="A4" s="77" t="s">
        <v>151</v>
      </c>
      <c r="B4" s="78"/>
      <c r="P4" s="83"/>
    </row>
    <row r="5" spans="1:2" s="77" customFormat="1" ht="20.25" customHeight="1">
      <c r="A5" s="79" t="s">
        <v>46</v>
      </c>
      <c r="B5" s="78"/>
    </row>
    <row r="6" spans="2:9" s="77" customFormat="1" ht="20.25" customHeight="1">
      <c r="B6" s="82" t="s">
        <v>152</v>
      </c>
      <c r="C6" s="80"/>
      <c r="E6" s="77">
        <v>2</v>
      </c>
      <c r="F6" s="78" t="s">
        <v>153</v>
      </c>
      <c r="G6" s="77">
        <v>1</v>
      </c>
      <c r="I6" s="77" t="s">
        <v>154</v>
      </c>
    </row>
    <row r="7" spans="2:9" s="77" customFormat="1" ht="20.25" customHeight="1">
      <c r="B7" s="82" t="s">
        <v>152</v>
      </c>
      <c r="C7" s="80"/>
      <c r="E7" s="77">
        <v>0</v>
      </c>
      <c r="F7" s="78" t="s">
        <v>153</v>
      </c>
      <c r="G7" s="77">
        <v>1</v>
      </c>
      <c r="I7" s="77" t="s">
        <v>155</v>
      </c>
    </row>
    <row r="8" spans="3:6" s="77" customFormat="1" ht="20.25" customHeight="1">
      <c r="C8" s="80"/>
      <c r="F8" s="78"/>
    </row>
    <row r="9" spans="1:2" s="77" customFormat="1" ht="20.25" customHeight="1">
      <c r="A9" s="79" t="s">
        <v>47</v>
      </c>
      <c r="B9" s="78"/>
    </row>
    <row r="10" spans="2:9" s="77" customFormat="1" ht="20.25" customHeight="1">
      <c r="B10" s="82" t="s">
        <v>152</v>
      </c>
      <c r="C10" s="80"/>
      <c r="E10" s="77">
        <v>0</v>
      </c>
      <c r="F10" s="78" t="s">
        <v>153</v>
      </c>
      <c r="G10" s="77">
        <v>0</v>
      </c>
      <c r="I10" s="77" t="s">
        <v>156</v>
      </c>
    </row>
    <row r="11" spans="2:9" s="77" customFormat="1" ht="20.25" customHeight="1">
      <c r="B11" s="82" t="s">
        <v>152</v>
      </c>
      <c r="C11" s="80"/>
      <c r="E11" s="77">
        <v>3</v>
      </c>
      <c r="F11" s="78" t="s">
        <v>153</v>
      </c>
      <c r="G11" s="77">
        <v>1</v>
      </c>
      <c r="I11" s="77" t="s">
        <v>157</v>
      </c>
    </row>
    <row r="12" spans="3:6" s="77" customFormat="1" ht="20.25" customHeight="1">
      <c r="C12" s="80"/>
      <c r="F12" s="78"/>
    </row>
    <row r="13" spans="1:2" s="77" customFormat="1" ht="20.25" customHeight="1">
      <c r="A13" s="77" t="s">
        <v>158</v>
      </c>
      <c r="B13" s="78"/>
    </row>
    <row r="14" spans="1:2" s="77" customFormat="1" ht="20.25" customHeight="1">
      <c r="A14" s="79" t="s">
        <v>48</v>
      </c>
      <c r="B14" s="78"/>
    </row>
    <row r="15" spans="2:11" s="77" customFormat="1" ht="20.25" customHeight="1">
      <c r="B15" s="82" t="s">
        <v>159</v>
      </c>
      <c r="C15" s="94"/>
      <c r="E15" s="77">
        <v>1</v>
      </c>
      <c r="F15" s="78" t="s">
        <v>153</v>
      </c>
      <c r="G15" s="77">
        <v>2</v>
      </c>
      <c r="I15" s="174" t="s">
        <v>160</v>
      </c>
      <c r="J15" s="174"/>
      <c r="K15" s="174"/>
    </row>
    <row r="16" spans="2:11" s="77" customFormat="1" ht="20.25" customHeight="1">
      <c r="B16" s="82" t="s">
        <v>159</v>
      </c>
      <c r="C16" s="94"/>
      <c r="E16" s="77">
        <v>5</v>
      </c>
      <c r="F16" s="78" t="s">
        <v>153</v>
      </c>
      <c r="G16" s="77">
        <v>2</v>
      </c>
      <c r="H16" s="81"/>
      <c r="I16" s="174" t="s">
        <v>161</v>
      </c>
      <c r="J16" s="174"/>
      <c r="K16" s="174"/>
    </row>
    <row r="17" spans="1:6" s="77" customFormat="1" ht="20.25" customHeight="1">
      <c r="A17" s="95"/>
      <c r="B17" s="93"/>
      <c r="C17" s="94"/>
      <c r="F17" s="78"/>
    </row>
    <row r="18" spans="1:2" s="77" customFormat="1" ht="20.25" customHeight="1">
      <c r="A18" s="79" t="s">
        <v>49</v>
      </c>
      <c r="B18" s="78"/>
    </row>
    <row r="19" spans="2:11" s="77" customFormat="1" ht="20.25" customHeight="1">
      <c r="B19" s="82" t="s">
        <v>159</v>
      </c>
      <c r="C19" s="94"/>
      <c r="E19" s="77">
        <v>4</v>
      </c>
      <c r="F19" s="78" t="s">
        <v>153</v>
      </c>
      <c r="G19" s="77">
        <v>0</v>
      </c>
      <c r="I19" s="174" t="s">
        <v>162</v>
      </c>
      <c r="J19" s="174"/>
      <c r="K19" s="174"/>
    </row>
    <row r="20" spans="2:11" s="77" customFormat="1" ht="20.25" customHeight="1">
      <c r="B20" s="82" t="s">
        <v>159</v>
      </c>
      <c r="C20" s="94"/>
      <c r="E20" s="77">
        <v>1</v>
      </c>
      <c r="F20" s="78" t="s">
        <v>153</v>
      </c>
      <c r="G20" s="81">
        <v>2</v>
      </c>
      <c r="I20" s="174" t="s">
        <v>163</v>
      </c>
      <c r="J20" s="174"/>
      <c r="K20" s="174"/>
    </row>
    <row r="21" spans="1:7" s="77" customFormat="1" ht="20.25" customHeight="1">
      <c r="A21" s="94"/>
      <c r="B21" s="93"/>
      <c r="C21" s="94"/>
      <c r="D21" s="78"/>
      <c r="E21" s="80"/>
      <c r="G21" s="81"/>
    </row>
    <row r="22" s="77" customFormat="1" ht="20.25" customHeight="1"/>
    <row r="23" spans="1:10" ht="20.25" customHeight="1">
      <c r="A23" s="92"/>
      <c r="B23" s="92"/>
      <c r="C23" s="3"/>
      <c r="D23" s="3"/>
      <c r="E23" s="3"/>
      <c r="F23" s="3"/>
      <c r="G23" s="3"/>
      <c r="H23" s="3"/>
      <c r="I23" s="3"/>
      <c r="J23" s="3"/>
    </row>
    <row r="24" spans="3:5" ht="20.25" customHeight="1">
      <c r="C24" s="4"/>
      <c r="D24" s="4"/>
      <c r="E24" s="4"/>
    </row>
    <row r="25" spans="3:5" ht="20.25" customHeight="1">
      <c r="C25" s="4"/>
      <c r="D25" s="4"/>
      <c r="E25" s="5"/>
    </row>
    <row r="26" spans="3:5" ht="20.25" customHeight="1">
      <c r="C26" s="4"/>
      <c r="D26" s="4"/>
      <c r="E26" s="4"/>
    </row>
    <row r="27" spans="3:5" ht="20.25" customHeight="1">
      <c r="C27" s="4"/>
      <c r="D27" s="4"/>
      <c r="E27" s="4"/>
    </row>
    <row r="28" spans="3:5" ht="20.25" customHeight="1">
      <c r="C28" s="4"/>
      <c r="D28" s="4"/>
      <c r="E28" s="4"/>
    </row>
    <row r="29" spans="3:5" ht="20.25" customHeight="1">
      <c r="C29" s="4"/>
      <c r="D29" s="4"/>
      <c r="E29" s="4"/>
    </row>
    <row r="30" spans="3:5" ht="20.25" customHeight="1">
      <c r="C30" s="5"/>
      <c r="D30" s="4"/>
      <c r="E30" s="5"/>
    </row>
    <row r="31" spans="3:5" ht="20.25" customHeight="1">
      <c r="C31" s="5"/>
      <c r="D31" s="4"/>
      <c r="E31" s="5"/>
    </row>
    <row r="36" spans="1:10" ht="20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3:5" ht="20.25" customHeight="1">
      <c r="C37" s="4"/>
      <c r="D37" s="4"/>
      <c r="E37" s="4"/>
    </row>
    <row r="38" spans="3:5" ht="20.25" customHeight="1">
      <c r="C38" s="4"/>
      <c r="D38" s="4"/>
      <c r="E38" s="4"/>
    </row>
  </sheetData>
  <sheetProtection/>
  <mergeCells count="6">
    <mergeCell ref="A36:J36"/>
    <mergeCell ref="A1:J1"/>
    <mergeCell ref="I15:K15"/>
    <mergeCell ref="I16:K16"/>
    <mergeCell ref="I19:K19"/>
    <mergeCell ref="I20:K20"/>
  </mergeCells>
  <printOptions horizontalCentered="1"/>
  <pageMargins left="0.7874015748031497" right="0.7874015748031497" top="0.66" bottom="0.44" header="0.47" footer="0.27559055118110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25390625" style="0" bestFit="1" customWidth="1"/>
    <col min="2" max="3" width="17.75390625" style="0" customWidth="1"/>
    <col min="4" max="4" width="15.25390625" style="0" customWidth="1"/>
    <col min="5" max="5" width="2.50390625" style="0" customWidth="1"/>
    <col min="6" max="6" width="5.25390625" style="0" bestFit="1" customWidth="1"/>
    <col min="7" max="7" width="15.25390625" style="0" customWidth="1"/>
  </cols>
  <sheetData>
    <row r="1" ht="21">
      <c r="A1" s="117" t="s">
        <v>167</v>
      </c>
    </row>
    <row r="3" spans="1:6" ht="19.5" customHeight="1">
      <c r="A3" t="s">
        <v>146</v>
      </c>
      <c r="F3" t="s">
        <v>170</v>
      </c>
    </row>
    <row r="4" ht="19.5" customHeight="1">
      <c r="F4" t="s">
        <v>171</v>
      </c>
    </row>
    <row r="5" spans="1:7" ht="19.5" customHeight="1">
      <c r="A5" t="s">
        <v>179</v>
      </c>
      <c r="F5" t="s">
        <v>172</v>
      </c>
      <c r="G5" t="s">
        <v>146</v>
      </c>
    </row>
    <row r="6" spans="6:7" ht="19.5" customHeight="1">
      <c r="F6" t="s">
        <v>173</v>
      </c>
      <c r="G6" t="s">
        <v>176</v>
      </c>
    </row>
    <row r="7" spans="1:7" ht="19.5" customHeight="1">
      <c r="A7" t="s">
        <v>180</v>
      </c>
      <c r="F7" t="s">
        <v>174</v>
      </c>
      <c r="G7" t="s">
        <v>182</v>
      </c>
    </row>
    <row r="8" spans="6:7" ht="19.5" customHeight="1">
      <c r="F8" t="s">
        <v>175</v>
      </c>
      <c r="G8" t="s">
        <v>181</v>
      </c>
    </row>
    <row r="9" ht="19.5" customHeight="1">
      <c r="A9" t="s">
        <v>144</v>
      </c>
    </row>
    <row r="10" ht="19.5" customHeight="1"/>
    <row r="11" ht="19.5" customHeight="1">
      <c r="A11" t="s">
        <v>177</v>
      </c>
    </row>
    <row r="12" ht="19.5" customHeight="1"/>
    <row r="13" ht="19.5" customHeight="1">
      <c r="A13" t="s">
        <v>176</v>
      </c>
    </row>
    <row r="14" ht="19.5" customHeight="1"/>
    <row r="15" ht="19.5" customHeight="1"/>
    <row r="16" spans="2:4" ht="19.5" customHeight="1">
      <c r="B16" s="116" t="s">
        <v>169</v>
      </c>
      <c r="D16" s="116" t="s">
        <v>168</v>
      </c>
    </row>
    <row r="17" spans="1:3" ht="19.5" customHeight="1">
      <c r="A17" t="s">
        <v>179</v>
      </c>
      <c r="C17" t="s">
        <v>146</v>
      </c>
    </row>
    <row r="18" ht="19.5" customHeight="1"/>
    <row r="19" spans="1:3" ht="19.5" customHeight="1">
      <c r="A19" t="s">
        <v>177</v>
      </c>
      <c r="C19" t="s">
        <v>176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Ishikawa</dc:creator>
  <cp:keywords/>
  <dc:description/>
  <cp:lastModifiedBy>goemegu</cp:lastModifiedBy>
  <cp:lastPrinted>2010-02-06T05:45:21Z</cp:lastPrinted>
  <dcterms:created xsi:type="dcterms:W3CDTF">2006-06-17T01:24:03Z</dcterms:created>
  <dcterms:modified xsi:type="dcterms:W3CDTF">2015-06-04T15:49:35Z</dcterms:modified>
  <cp:category/>
  <cp:version/>
  <cp:contentType/>
  <cp:contentStatus/>
</cp:coreProperties>
</file>